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workbookProtection workbookAlgorithmName="SHA-512" workbookHashValue="3qE4KRLjE/mBl8shRsiigr28K5W0N8P2L9I1b3BQTzhmcb7Q1ceNMCaep+nuVSh8t+MSf5LQMSmmKSueJo8DIg==" workbookSaltValue="REL9ZPHpzlx7yJdhOXB2gw==" workbookSpinCount="100000" lockStructure="1"/>
  <bookViews>
    <workbookView xWindow="0" yWindow="0" windowWidth="20490" windowHeight="7155"/>
  </bookViews>
  <sheets>
    <sheet name="Cálculo de compras " sheetId="1" r:id="rId1"/>
    <sheet name="Datos" sheetId="2" state="hidden" r:id="rId2"/>
    <sheet name=" cuota3" sheetId="3" state="hidden" r:id="rId3"/>
    <sheet name="cuota6" sheetId="4" state="hidden" r:id="rId4"/>
    <sheet name="cuota9 " sheetId="12" state="hidden" r:id="rId5"/>
    <sheet name="cuota12" sheetId="13" state="hidden" r:id="rId6"/>
    <sheet name="cuota18" sheetId="14" state="hidden" r:id="rId7"/>
    <sheet name="cuota24" sheetId="15" state="hidden" r:id="rId8"/>
    <sheet name="cuota30" sheetId="16" state="hidden" r:id="rId9"/>
    <sheet name="cuota32" sheetId="17" state="hidden" r:id="rId10"/>
    <sheet name="cuota36" sheetId="18" state="hidden" r:id="rId11"/>
    <sheet name="cuota48" sheetId="19" state="hidden" r:id="rId12"/>
  </sheets>
  <definedNames>
    <definedName name="Z_3FADD2C2_BC61_4AFC_AF65_6D17D93E5DB4_.wvu.Cols" localSheetId="0" hidden="1">'Cálculo de compras '!$H:$XFD</definedName>
    <definedName name="Z_3FADD2C2_BC61_4AFC_AF65_6D17D93E5DB4_.wvu.Rows" localSheetId="0" hidden="1">'Cálculo de compras '!$66:$1048576</definedName>
  </definedNames>
  <calcPr calcId="152511"/>
  <customWorkbookViews>
    <customWorkbookView name="lvyeld" guid="{3FADD2C2-BC61-4AFC-AF65-6D17D93E5DB4}" maximized="1" xWindow="-8" yWindow="-8" windowWidth="1382" windowHeight="744" activeSheetId="1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9" i="1" l="1"/>
  <c r="A62" i="1" l="1"/>
  <c r="B62" i="1"/>
  <c r="A16" i="1"/>
  <c r="A17" i="1"/>
  <c r="A18" i="1"/>
  <c r="A19" i="1"/>
  <c r="A20" i="1"/>
  <c r="A15" i="1"/>
  <c r="A14" i="1"/>
  <c r="A59" i="1"/>
  <c r="A60" i="1"/>
  <c r="A61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21" i="1"/>
  <c r="A22" i="1"/>
  <c r="A23" i="1"/>
  <c r="A24" i="1"/>
  <c r="B33" i="19" l="1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33" i="18"/>
  <c r="C33" i="18" s="1"/>
  <c r="B34" i="18"/>
  <c r="C34" i="18" s="1"/>
  <c r="B35" i="18"/>
  <c r="C35" i="18" s="1"/>
  <c r="B36" i="18"/>
  <c r="C36" i="18" s="1"/>
  <c r="B37" i="18"/>
  <c r="C37" i="18" s="1"/>
  <c r="B38" i="18"/>
  <c r="C38" i="18" s="1"/>
  <c r="B33" i="17"/>
  <c r="C33" i="17" s="1"/>
  <c r="B34" i="17"/>
  <c r="C34" i="17" s="1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C5" i="19" s="1"/>
  <c r="B4" i="19"/>
  <c r="C4" i="19" s="1"/>
  <c r="B3" i="19"/>
  <c r="C3" i="19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2" i="18"/>
  <c r="C22" i="18" s="1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B6" i="18"/>
  <c r="C6" i="18" s="1"/>
  <c r="B5" i="18"/>
  <c r="C5" i="18" s="1"/>
  <c r="B4" i="18"/>
  <c r="C4" i="18" s="1"/>
  <c r="B3" i="18"/>
  <c r="C3" i="18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2" i="17"/>
  <c r="C22" i="17" s="1"/>
  <c r="B21" i="17"/>
  <c r="C21" i="17" s="1"/>
  <c r="B20" i="17"/>
  <c r="C20" i="17" s="1"/>
  <c r="B19" i="17"/>
  <c r="C19" i="17" s="1"/>
  <c r="B18" i="17"/>
  <c r="C18" i="17" s="1"/>
  <c r="B17" i="17"/>
  <c r="C17" i="17" s="1"/>
  <c r="B16" i="17"/>
  <c r="C16" i="17" s="1"/>
  <c r="B15" i="17"/>
  <c r="C15" i="17" s="1"/>
  <c r="B14" i="17"/>
  <c r="C14" i="17" s="1"/>
  <c r="B13" i="17"/>
  <c r="C13" i="17" s="1"/>
  <c r="B12" i="17"/>
  <c r="C12" i="17" s="1"/>
  <c r="B11" i="17"/>
  <c r="C11" i="17" s="1"/>
  <c r="B10" i="17"/>
  <c r="C10" i="17" s="1"/>
  <c r="B9" i="17"/>
  <c r="C9" i="17" s="1"/>
  <c r="B8" i="17"/>
  <c r="C8" i="17" s="1"/>
  <c r="B7" i="17"/>
  <c r="C7" i="17" s="1"/>
  <c r="B6" i="17"/>
  <c r="C6" i="17" s="1"/>
  <c r="B5" i="17"/>
  <c r="C5" i="17" s="1"/>
  <c r="B4" i="17"/>
  <c r="C4" i="17" s="1"/>
  <c r="B3" i="17"/>
  <c r="C3" i="17" s="1"/>
  <c r="B27" i="16"/>
  <c r="C27" i="16" s="1"/>
  <c r="B28" i="16"/>
  <c r="C28" i="16" s="1"/>
  <c r="B29" i="16"/>
  <c r="C29" i="16" s="1"/>
  <c r="B30" i="16"/>
  <c r="C30" i="16" s="1"/>
  <c r="B31" i="16"/>
  <c r="C31" i="16" s="1"/>
  <c r="B32" i="16"/>
  <c r="C32" i="16" s="1"/>
  <c r="B26" i="16"/>
  <c r="C26" i="16" s="1"/>
  <c r="B25" i="16"/>
  <c r="C25" i="16" s="1"/>
  <c r="B24" i="16"/>
  <c r="C24" i="16" s="1"/>
  <c r="B23" i="16"/>
  <c r="C23" i="16" s="1"/>
  <c r="B22" i="16"/>
  <c r="C22" i="16" s="1"/>
  <c r="B21" i="16"/>
  <c r="C21" i="16" s="1"/>
  <c r="B20" i="16"/>
  <c r="C20" i="16" s="1"/>
  <c r="B19" i="16"/>
  <c r="C19" i="16" s="1"/>
  <c r="B18" i="16"/>
  <c r="C18" i="16" s="1"/>
  <c r="B17" i="16"/>
  <c r="C17" i="16" s="1"/>
  <c r="B16" i="16"/>
  <c r="C16" i="16" s="1"/>
  <c r="B15" i="16"/>
  <c r="C15" i="16" s="1"/>
  <c r="B14" i="16"/>
  <c r="C14" i="16" s="1"/>
  <c r="B13" i="16"/>
  <c r="C13" i="16" s="1"/>
  <c r="B12" i="16"/>
  <c r="C12" i="16" s="1"/>
  <c r="B11" i="16"/>
  <c r="C11" i="16" s="1"/>
  <c r="B10" i="16"/>
  <c r="C10" i="16" s="1"/>
  <c r="B9" i="16"/>
  <c r="C9" i="16" s="1"/>
  <c r="B8" i="16"/>
  <c r="C8" i="16" s="1"/>
  <c r="B7" i="16"/>
  <c r="C7" i="16" s="1"/>
  <c r="B6" i="16"/>
  <c r="C6" i="16" s="1"/>
  <c r="B5" i="16"/>
  <c r="C5" i="16" s="1"/>
  <c r="B4" i="16"/>
  <c r="C4" i="16" s="1"/>
  <c r="B3" i="16"/>
  <c r="C3" i="16" s="1"/>
  <c r="B21" i="15"/>
  <c r="C21" i="15" s="1"/>
  <c r="B22" i="15"/>
  <c r="C22" i="15" s="1"/>
  <c r="B23" i="15"/>
  <c r="C23" i="15" s="1"/>
  <c r="B24" i="15"/>
  <c r="C24" i="15" s="1"/>
  <c r="B25" i="15"/>
  <c r="C25" i="15" s="1"/>
  <c r="B26" i="15"/>
  <c r="C26" i="15" s="1"/>
  <c r="B20" i="15"/>
  <c r="C20" i="15" s="1"/>
  <c r="B19" i="15"/>
  <c r="C19" i="15" s="1"/>
  <c r="B18" i="15"/>
  <c r="C18" i="15" s="1"/>
  <c r="B17" i="15"/>
  <c r="C17" i="15" s="1"/>
  <c r="B16" i="15"/>
  <c r="C16" i="15" s="1"/>
  <c r="B15" i="15"/>
  <c r="C15" i="15" s="1"/>
  <c r="B14" i="15"/>
  <c r="C14" i="15" s="1"/>
  <c r="B13" i="15"/>
  <c r="C13" i="15" s="1"/>
  <c r="B12" i="15"/>
  <c r="C12" i="15" s="1"/>
  <c r="B11" i="15"/>
  <c r="C11" i="15" s="1"/>
  <c r="B10" i="15"/>
  <c r="C10" i="15" s="1"/>
  <c r="B9" i="15"/>
  <c r="C9" i="15" s="1"/>
  <c r="B8" i="15"/>
  <c r="C8" i="15" s="1"/>
  <c r="B7" i="15"/>
  <c r="C7" i="15" s="1"/>
  <c r="B6" i="15"/>
  <c r="C6" i="15" s="1"/>
  <c r="B5" i="15"/>
  <c r="C5" i="15" s="1"/>
  <c r="B4" i="15"/>
  <c r="C4" i="15" s="1"/>
  <c r="B3" i="15"/>
  <c r="C3" i="15" s="1"/>
  <c r="B15" i="14"/>
  <c r="C15" i="14" s="1"/>
  <c r="B16" i="14"/>
  <c r="C16" i="14" s="1"/>
  <c r="B17" i="14"/>
  <c r="C17" i="14" s="1"/>
  <c r="B18" i="14"/>
  <c r="C18" i="14" s="1"/>
  <c r="B19" i="14"/>
  <c r="C19" i="14" s="1"/>
  <c r="B20" i="14"/>
  <c r="C20" i="14" s="1"/>
  <c r="B14" i="14"/>
  <c r="C14" i="14" s="1"/>
  <c r="B13" i="14"/>
  <c r="C13" i="14" s="1"/>
  <c r="B12" i="14"/>
  <c r="C12" i="14" s="1"/>
  <c r="B11" i="14"/>
  <c r="C11" i="14" s="1"/>
  <c r="B10" i="14"/>
  <c r="C10" i="14" s="1"/>
  <c r="B9" i="14"/>
  <c r="C9" i="14" s="1"/>
  <c r="B8" i="14"/>
  <c r="C8" i="14" s="1"/>
  <c r="B7" i="14"/>
  <c r="C7" i="14" s="1"/>
  <c r="B6" i="14"/>
  <c r="C6" i="14" s="1"/>
  <c r="B5" i="14"/>
  <c r="C5" i="14" s="1"/>
  <c r="B4" i="14"/>
  <c r="C4" i="14" s="1"/>
  <c r="B3" i="14"/>
  <c r="C3" i="14" s="1"/>
  <c r="B12" i="13"/>
  <c r="C12" i="13" s="1"/>
  <c r="B13" i="13"/>
  <c r="C13" i="13" s="1"/>
  <c r="B14" i="13"/>
  <c r="C14" i="13" s="1"/>
  <c r="B11" i="13"/>
  <c r="C11" i="13" s="1"/>
  <c r="B10" i="13"/>
  <c r="C10" i="13" s="1"/>
  <c r="B9" i="13"/>
  <c r="C9" i="13" s="1"/>
  <c r="B8" i="13"/>
  <c r="C8" i="13" s="1"/>
  <c r="B7" i="13"/>
  <c r="C7" i="13" s="1"/>
  <c r="B6" i="13"/>
  <c r="C6" i="13" s="1"/>
  <c r="B5" i="13"/>
  <c r="C5" i="13" s="1"/>
  <c r="B4" i="13"/>
  <c r="C4" i="13" s="1"/>
  <c r="B3" i="13"/>
  <c r="C3" i="13" s="1"/>
  <c r="B9" i="12"/>
  <c r="C9" i="12" s="1"/>
  <c r="B10" i="12"/>
  <c r="C10" i="12" s="1"/>
  <c r="B11" i="12"/>
  <c r="C11" i="12" s="1"/>
  <c r="B8" i="12"/>
  <c r="C8" i="12" s="1"/>
  <c r="B7" i="12"/>
  <c r="C7" i="12" s="1"/>
  <c r="B6" i="12"/>
  <c r="C6" i="12" s="1"/>
  <c r="B5" i="12"/>
  <c r="C5" i="12" s="1"/>
  <c r="B4" i="12"/>
  <c r="C4" i="12" s="1"/>
  <c r="B3" i="12"/>
  <c r="C3" i="12" s="1"/>
  <c r="B4" i="4"/>
  <c r="C4" i="4" s="1"/>
  <c r="B5" i="4"/>
  <c r="C5" i="4" s="1"/>
  <c r="B6" i="4"/>
  <c r="C6" i="4" s="1"/>
  <c r="B7" i="4"/>
  <c r="C7" i="4" s="1"/>
  <c r="B8" i="4"/>
  <c r="C8" i="4" s="1"/>
  <c r="B3" i="4"/>
  <c r="C3" i="4" s="1"/>
  <c r="B4" i="3"/>
  <c r="B5" i="3"/>
  <c r="B3" i="3"/>
  <c r="C7" i="19" l="1"/>
  <c r="C18" i="1" s="1"/>
  <c r="B18" i="1"/>
  <c r="C15" i="19"/>
  <c r="B26" i="1"/>
  <c r="C23" i="19"/>
  <c r="C34" i="1" s="1"/>
  <c r="B34" i="1"/>
  <c r="C27" i="19"/>
  <c r="C38" i="1" s="1"/>
  <c r="B38" i="1"/>
  <c r="C44" i="19"/>
  <c r="C55" i="1" s="1"/>
  <c r="B55" i="1"/>
  <c r="C40" i="19"/>
  <c r="C51" i="1" s="1"/>
  <c r="B51" i="1"/>
  <c r="C8" i="19"/>
  <c r="C19" i="1" s="1"/>
  <c r="B19" i="1"/>
  <c r="C16" i="19"/>
  <c r="C27" i="1" s="1"/>
  <c r="B27" i="1"/>
  <c r="C24" i="19"/>
  <c r="C35" i="1" s="1"/>
  <c r="B35" i="1"/>
  <c r="C32" i="19"/>
  <c r="C43" i="1" s="1"/>
  <c r="B43" i="1"/>
  <c r="C43" i="19"/>
  <c r="C54" i="1" s="1"/>
  <c r="B54" i="1"/>
  <c r="C39" i="19"/>
  <c r="B50" i="1"/>
  <c r="C9" i="19"/>
  <c r="B20" i="1"/>
  <c r="C13" i="19"/>
  <c r="C24" i="1" s="1"/>
  <c r="B24" i="1"/>
  <c r="C17" i="19"/>
  <c r="C28" i="1" s="1"/>
  <c r="B28" i="1"/>
  <c r="C21" i="19"/>
  <c r="C32" i="1" s="1"/>
  <c r="B32" i="1"/>
  <c r="C25" i="19"/>
  <c r="C36" i="1" s="1"/>
  <c r="B36" i="1"/>
  <c r="C29" i="19"/>
  <c r="C40" i="1" s="1"/>
  <c r="B40" i="1"/>
  <c r="C50" i="19"/>
  <c r="C61" i="1" s="1"/>
  <c r="B61" i="1"/>
  <c r="C46" i="19"/>
  <c r="C57" i="1" s="1"/>
  <c r="B57" i="1"/>
  <c r="C42" i="19"/>
  <c r="C53" i="1" s="1"/>
  <c r="B53" i="1"/>
  <c r="C38" i="19"/>
  <c r="C49" i="1" s="1"/>
  <c r="B49" i="1"/>
  <c r="C34" i="19"/>
  <c r="C45" i="1" s="1"/>
  <c r="B45" i="1"/>
  <c r="C11" i="19"/>
  <c r="C22" i="1" s="1"/>
  <c r="B22" i="1"/>
  <c r="C19" i="19"/>
  <c r="C30" i="1" s="1"/>
  <c r="B30" i="1"/>
  <c r="C31" i="19"/>
  <c r="C42" i="1" s="1"/>
  <c r="B42" i="1"/>
  <c r="C48" i="19"/>
  <c r="C59" i="1" s="1"/>
  <c r="B59" i="1"/>
  <c r="C36" i="19"/>
  <c r="C47" i="1" s="1"/>
  <c r="B47" i="1"/>
  <c r="C12" i="19"/>
  <c r="C23" i="1" s="1"/>
  <c r="B23" i="1"/>
  <c r="C20" i="19"/>
  <c r="C31" i="1" s="1"/>
  <c r="B31" i="1"/>
  <c r="C28" i="19"/>
  <c r="C39" i="1" s="1"/>
  <c r="B39" i="1"/>
  <c r="C47" i="19"/>
  <c r="C58" i="1" s="1"/>
  <c r="B58" i="1"/>
  <c r="C35" i="19"/>
  <c r="C46" i="1" s="1"/>
  <c r="B46" i="1"/>
  <c r="C6" i="19"/>
  <c r="B17" i="1"/>
  <c r="C10" i="19"/>
  <c r="C21" i="1" s="1"/>
  <c r="B21" i="1"/>
  <c r="C14" i="19"/>
  <c r="C25" i="1" s="1"/>
  <c r="B25" i="1"/>
  <c r="C18" i="19"/>
  <c r="C29" i="1" s="1"/>
  <c r="B29" i="1"/>
  <c r="C22" i="19"/>
  <c r="C33" i="1" s="1"/>
  <c r="B33" i="1"/>
  <c r="C26" i="19"/>
  <c r="C37" i="1" s="1"/>
  <c r="B37" i="1"/>
  <c r="C30" i="19"/>
  <c r="C41" i="1" s="1"/>
  <c r="B41" i="1"/>
  <c r="C49" i="19"/>
  <c r="C60" i="1" s="1"/>
  <c r="B60" i="1"/>
  <c r="C45" i="19"/>
  <c r="C56" i="1" s="1"/>
  <c r="B56" i="1"/>
  <c r="C41" i="19"/>
  <c r="C52" i="1" s="1"/>
  <c r="B52" i="1"/>
  <c r="C37" i="19"/>
  <c r="C48" i="1" s="1"/>
  <c r="B48" i="1"/>
  <c r="C33" i="19"/>
  <c r="B44" i="1"/>
  <c r="C5" i="3"/>
  <c r="C16" i="1" s="1"/>
  <c r="B16" i="1"/>
  <c r="C3" i="3"/>
  <c r="C14" i="1" s="1"/>
  <c r="B14" i="1"/>
  <c r="C4" i="3"/>
  <c r="C15" i="1" s="1"/>
  <c r="B15" i="1"/>
  <c r="C27" i="15"/>
  <c r="E1" i="15" s="1"/>
  <c r="C21" i="14"/>
  <c r="E1" i="14" s="1"/>
  <c r="C12" i="12"/>
  <c r="E1" i="12" s="1"/>
  <c r="C15" i="13"/>
  <c r="E1" i="13" s="1"/>
  <c r="C39" i="18"/>
  <c r="E1" i="18" s="1"/>
  <c r="C35" i="17"/>
  <c r="E1" i="17" s="1"/>
  <c r="C33" i="16"/>
  <c r="E1" i="16" s="1"/>
  <c r="C9" i="4"/>
  <c r="E1" i="4" s="1"/>
  <c r="C44" i="1" l="1"/>
  <c r="C50" i="1"/>
  <c r="C26" i="1"/>
  <c r="C20" i="1"/>
  <c r="C51" i="19"/>
  <c r="E1" i="19" s="1"/>
  <c r="C62" i="1"/>
  <c r="C6" i="3"/>
  <c r="C17" i="1" l="1"/>
  <c r="E1" i="3"/>
  <c r="G7" i="1" s="1"/>
  <c r="E5" i="1" s="1"/>
</calcChain>
</file>

<file path=xl/comments1.xml><?xml version="1.0" encoding="utf-8"?>
<comments xmlns="http://schemas.openxmlformats.org/spreadsheetml/2006/main">
  <authors>
    <author>PC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Cuanto vale el producto si se abona todo junto en efectivo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Acá te dice bien claro, que te convendría hacer en cada caso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En caso de abonarlo en cuotas, cuanto sería la suma total de ellas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Si ajustamos el precio de cada cuota por la inflación, estarias abonando esta cantidad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Se tiene en cuenta una inflación constante, abajo tenés el parametro de meses anteriores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La diferencia entre el valor de pagar en cuotas o al contado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La cantidad de cuotas puede ser 3-6-9-12-18-24-30-36-48
</t>
        </r>
      </text>
    </comment>
  </commentList>
</comments>
</file>

<file path=xl/sharedStrings.xml><?xml version="1.0" encoding="utf-8"?>
<sst xmlns="http://schemas.openxmlformats.org/spreadsheetml/2006/main" count="82" uniqueCount="27">
  <si>
    <t>Ingresa precio de contado</t>
  </si>
  <si>
    <t xml:space="preserve">Ingresa precio total en cuotas </t>
  </si>
  <si>
    <t xml:space="preserve">Cantidad de cuotas </t>
  </si>
  <si>
    <t xml:space="preserve">Cant  de cuotas </t>
  </si>
  <si>
    <t xml:space="preserve">Valor de cuota </t>
  </si>
  <si>
    <t xml:space="preserve">Total </t>
  </si>
  <si>
    <t xml:space="preserve">Opcion en </t>
  </si>
  <si>
    <t xml:space="preserve">cuota - inflacion </t>
  </si>
  <si>
    <t>Inflacion mensual estimada</t>
  </si>
  <si>
    <t xml:space="preserve">Cuota </t>
  </si>
  <si>
    <t xml:space="preserve">Total Inflacion </t>
  </si>
  <si>
    <t>Sumatoria de las cuotas ajustadas a valor de hoy</t>
  </si>
  <si>
    <t xml:space="preserve">Tasa de recargo </t>
  </si>
  <si>
    <t xml:space="preserve">Valor cuota Inflación </t>
  </si>
  <si>
    <t>TU MEJOR OPCIÓN DE 
COMPRA ES: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</si>
  <si>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</si>
  <si>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</si>
  <si>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</si>
  <si>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</si>
  <si>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</si>
  <si>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</si>
  <si>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</si>
  <si>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</si>
  <si>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Parametro</t>
  </si>
  <si>
    <t>www.lavidayeldinero.com</t>
  </si>
  <si>
    <t>Inflación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</si>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</sst>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" fontId="0" fillId="0" borderId="0" xfId="0" applyNumberFormat="1"/>
    <xf numFmtId="1" fontId="4" fillId="0" borderId="0" xfId="0" applyNumberFormat="1" applyFont="1"/>
    <xf numFmtId="2" fontId="3" fillId="4" borderId="0" xfId="0" applyNumberFormat="1" applyFont="1" applyFill="1"/>
    <xf numFmtId="0" fontId="0" fillId="4" borderId="0" xfId="0" applyFill="1"/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/>
    </xf>
    <xf numFmtId="2" fontId="0" fillId="4" borderId="0" xfId="0" applyNumberFormat="1" applyFill="1"/>
    <xf numFmtId="2" fontId="2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/>
    <xf numFmtId="0" fontId="2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6" fillId="5" borderId="0" xfId="1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center"/>
    </xf>
    <xf numFmtId="166" fontId="3" fillId="5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/>
    <xf numFmtId="164" fontId="3" fillId="3" borderId="1" xfId="1" applyNumberFormat="1" applyFont="1" applyFill="1" applyBorder="1" applyAlignment="1" applyProtection="1">
      <alignment horizontal="center" vertical="center"/>
      <protection locked="0"/>
    </xf>
    <xf numFmtId="164" fontId="3" fillId="4" borderId="0" xfId="1" applyNumberFormat="1" applyFont="1" applyFill="1"/>
    <xf numFmtId="164" fontId="3" fillId="4" borderId="0" xfId="0" applyNumberFormat="1" applyFont="1" applyFill="1"/>
    <xf numFmtId="166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166" fontId="0" fillId="6" borderId="4" xfId="0" applyNumberFormat="1" applyFill="1" applyBorder="1" applyAlignment="1">
      <alignment horizontal="center" vertical="center"/>
    </xf>
    <xf numFmtId="2" fontId="8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6"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/>
        </patternFill>
      </fill>
    </dxf>
  </dxfs>
  <tableStyles count="0" defaultTableStyle="TableStyleMedium2" defaultPivotStyle="PivotStyleLight16"/>
  <colors>
    <mruColors>
      <color rgb="FFF3A303"/>
      <color rgb="FF62E13F"/>
      <color rgb="FFE66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lavidayeldinero.com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showZeros="0" tabSelected="1" workbookViewId="0">
      <selection activeCell="C10" sqref="C10"/>
    </sheetView>
  </sheetViews>
  <sheetFormatPr baseColWidth="10" defaultColWidth="0" defaultRowHeight="15" zeroHeight="1" x14ac:dyDescent="0.25"/>
  <cols>
    <col min="1" max="1" width="12.85546875" style="5" customWidth="1"/>
    <col min="2" max="2" width="14.140625" style="10" bestFit="1" customWidth="1"/>
    <col min="3" max="3" width="15.5703125" style="11" customWidth="1"/>
    <col min="4" max="4" width="7.140625" style="11" customWidth="1"/>
    <col min="5" max="5" width="14" style="5" customWidth="1"/>
    <col min="6" max="6" width="13.140625" style="5" customWidth="1"/>
    <col min="7" max="7" width="14.42578125" style="5" customWidth="1"/>
    <col min="8" max="16384" width="11.42578125" style="5" hidden="1"/>
  </cols>
  <sheetData>
    <row r="1" spans="1:7" ht="18.75" x14ac:dyDescent="0.3">
      <c r="A1" s="34" t="s">
        <v>24</v>
      </c>
      <c r="B1" s="34"/>
      <c r="C1" s="34"/>
      <c r="D1" s="34"/>
      <c r="E1" s="34"/>
      <c r="F1" s="34"/>
      <c r="G1" s="34"/>
    </row>
    <row r="2" spans="1:7" x14ac:dyDescent="0.25"/>
    <row r="3" spans="1:7" x14ac:dyDescent="0.25"/>
    <row r="4" spans="1:7" ht="39.950000000000003" customHeight="1" x14ac:dyDescent="0.25">
      <c r="A4" s="36" t="s">
        <v>0</v>
      </c>
      <c r="B4" s="37"/>
      <c r="C4" s="27">
        <v>42000</v>
      </c>
      <c r="D4" s="4"/>
      <c r="E4" s="42" t="s">
        <v>14</v>
      </c>
      <c r="F4" s="42"/>
      <c r="G4" s="42"/>
    </row>
    <row r="5" spans="1:7" ht="21" x14ac:dyDescent="0.25">
      <c r="A5" s="6"/>
      <c r="B5" s="7"/>
      <c r="C5" s="28"/>
      <c r="D5" s="4"/>
      <c r="E5" s="38" t="str">
        <f>+IF(G7&lt;0,"",IF(G7&gt;C4,"CONTADO ","CUOTAS"))</f>
        <v>CUOTAS</v>
      </c>
      <c r="F5" s="38"/>
      <c r="G5" s="38"/>
    </row>
    <row r="6" spans="1:7" ht="39.950000000000003" customHeight="1" x14ac:dyDescent="0.25">
      <c r="A6" s="39" t="s">
        <v>1</v>
      </c>
      <c r="B6" s="37"/>
      <c r="C6" s="27">
        <v>45000</v>
      </c>
      <c r="D6" s="4"/>
      <c r="F6" s="8"/>
      <c r="G6" s="8"/>
    </row>
    <row r="7" spans="1:7" ht="33.75" customHeight="1" x14ac:dyDescent="0.25">
      <c r="A7" s="6"/>
      <c r="B7" s="7"/>
      <c r="C7" s="29"/>
      <c r="D7" s="4"/>
      <c r="E7" s="40" t="s">
        <v>11</v>
      </c>
      <c r="F7" s="41"/>
      <c r="G7" s="23">
        <f>(IF('Cálculo de compras '!$C$10=' cuota3'!$C$1,' cuota3'!E1,(IF('Cálculo de compras '!$C$10=cuota6!$C$1,cuota6!E1,(IF('Cálculo de compras '!$C$10='cuota9 '!$C$1,'cuota9 '!E1,(IF('Cálculo de compras '!$C$10=cuota12!$C$1,cuota12!E1,(IF('Cálculo de compras '!$C$10=cuota18!$C$1,cuota18!E1,(IF('Cálculo de compras '!$C$10=cuota24!$C$1,cuota24!E1,(IF('Cálculo de compras '!$C$10=cuota30!$C$1,cuota30!E1,(IF('Cálculo de compras '!$C$10=cuota32!$C$1,cuota32!E1,(IF('Cálculo de compras '!$C$10=cuota36!$C$1,cuota36!E1,(IF('Cálculo de compras '!$C$10=cuota48!$C$1,cuota48!E1,""))))))))))))))))))))</f>
        <v>40360.985844654191</v>
      </c>
    </row>
    <row r="8" spans="1:7" ht="30" customHeight="1" x14ac:dyDescent="0.25">
      <c r="A8" s="36" t="s">
        <v>8</v>
      </c>
      <c r="B8" s="37"/>
      <c r="C8" s="30">
        <v>3.2</v>
      </c>
      <c r="D8" s="4"/>
      <c r="E8" s="8"/>
      <c r="F8" s="8"/>
      <c r="G8" s="24"/>
    </row>
    <row r="9" spans="1:7" ht="30" customHeight="1" x14ac:dyDescent="0.25">
      <c r="A9" s="8"/>
      <c r="B9" s="9"/>
      <c r="C9" s="4"/>
      <c r="D9" s="4"/>
      <c r="E9" s="40" t="s">
        <v>12</v>
      </c>
      <c r="F9" s="41"/>
      <c r="G9" s="25">
        <f>+((C6*100)/C4)-100</f>
        <v>7.1428571428571388</v>
      </c>
    </row>
    <row r="10" spans="1:7" ht="30" customHeight="1" x14ac:dyDescent="0.25">
      <c r="A10" s="36" t="s">
        <v>2</v>
      </c>
      <c r="B10" s="37"/>
      <c r="C10" s="31">
        <v>6</v>
      </c>
      <c r="D10" s="4"/>
      <c r="E10" s="8"/>
      <c r="F10" s="8"/>
      <c r="G10" s="26"/>
    </row>
    <row r="11" spans="1:7" x14ac:dyDescent="0.25"/>
    <row r="12" spans="1:7" x14ac:dyDescent="0.25">
      <c r="F12" s="35" t="s">
        <v>23</v>
      </c>
      <c r="G12" s="35"/>
    </row>
    <row r="13" spans="1:7" s="13" customFormat="1" ht="30" x14ac:dyDescent="0.25">
      <c r="A13" s="16" t="s">
        <v>9</v>
      </c>
      <c r="B13" s="16" t="s">
        <v>4</v>
      </c>
      <c r="C13" s="17" t="s">
        <v>13</v>
      </c>
      <c r="D13" s="12"/>
      <c r="F13" s="22" t="s">
        <v>15</v>
      </c>
      <c r="G13" s="22" t="s">
        <v>25</v>
      </c>
    </row>
    <row r="14" spans="1:7" x14ac:dyDescent="0.25">
      <c r="A14" s="13">
        <f>((IF('Cálculo de compras '!$C$10=' cuota3'!$C$1,' cuota3'!A3,(IF('Cálculo de compras '!$C$10=cuota6!$C$1,cuota6!A3,(IF('Cálculo de compras '!$C$10='cuota9 '!$C$1,'cuota9 '!A3,(IF('Cálculo de compras '!$C$10=cuota12!$C$1,cuota12!A3,(IF('Cálculo de compras '!$C$10=cuota18!$C$1,cuota18!A3,(IF('Cálculo de compras '!$C$10=cuota24!$C$1,cuota24!A3,(IF('Cálculo de compras '!$C$10=cuota30!$C$1,cuota30!A3,(IF('Cálculo de compras '!$C$10=cuota32!$C$1,cuota32!A3,(IF('Cálculo de compras '!$C$10=cuota36!$C$1,cuota36!A3,(IF('Cálculo de compras '!$C$10=cuota48!$C$1,cuota48!A3,"")))))))))))))))))))))</f>
        <v>1</v>
      </c>
      <c r="B14" s="20">
        <f>(IF('Cálculo de compras '!$C$10=' cuota3'!$C$1,' cuota3'!B3,(IF('Cálculo de compras '!$C$10=cuota6!$C$1,cuota6!B3,(IF('Cálculo de compras '!$C$10='cuota9 '!$C$1,'cuota9 '!B3,(IF('Cálculo de compras '!$C$10=cuota12!$C$1,cuota12!B3,(IF('Cálculo de compras '!$C$10=cuota18!$C$1,cuota18!B3,(IF('Cálculo de compras '!$C$10=cuota24!$C$1,cuota24!B3,(IF('Cálculo de compras '!$C$10=cuota30!$C$1,cuota30!B3,(IF('Cálculo de compras '!$C$10=cuota32!$C$1,cuota32!B3,(IF('Cálculo de compras '!$C$10=cuota36!$C$1,cuota36!B3,(IF('Cálculo de compras '!$C$10=cuota48!$C$1,cuota48!B3,""))))))))))))))))))))</f>
        <v>7500</v>
      </c>
      <c r="C14" s="20">
        <f>(IF('Cálculo de compras '!$C$10=' cuota3'!$C$1,' cuota3'!C3,(IF('Cálculo de compras '!$C$10=cuota6!$C$1,cuota6!C3,(IF('Cálculo de compras '!$C$10='cuota9 '!$C$1,'cuota9 '!C3,(IF('Cálculo de compras '!$C$10=cuota12!$C$1,cuota12!C3,(IF('Cálculo de compras '!$C$10=cuota18!$C$1,cuota18!C3,(IF('Cálculo de compras '!$C$10=cuota24!$C$1,cuota24!C3,(IF('Cálculo de compras '!$C$10=cuota30!$C$1,cuota30!C3,(IF('Cálculo de compras '!$C$10=cuota32!$C$1,cuota32!C3,(IF('Cálculo de compras '!$C$10=cuota36!$C$1,cuota36!C3,(IF('Cálculo de compras '!$C$10=cuota48!$C$1,cuota48!C3,""))))))))))))))))))))</f>
        <v>7267.4418604651164</v>
      </c>
      <c r="D14" s="14"/>
      <c r="F14" s="21" t="s">
        <v>16</v>
      </c>
      <c r="G14" s="21">
        <v>4.0999999999999996</v>
      </c>
    </row>
    <row r="15" spans="1:7" x14ac:dyDescent="0.25">
      <c r="A15" s="13">
        <f>(IF('Cálculo de compras '!$C$10=' cuota3'!$C$1,' cuota3'!A4,(IF('Cálculo de compras '!$C$10=cuota6!$C$1,cuota6!A4,(IF('Cálculo de compras '!$C$10='cuota9 '!$C$1,'cuota9 '!A4,(IF('Cálculo de compras '!$C$10=cuota12!$C$1,cuota12!A4,(IF('Cálculo de compras '!$C$10=cuota18!$C$1,cuota18!A4,(IF('Cálculo de compras '!$C$10=cuota24!$C$1,cuota24!A4,(IF('Cálculo de compras '!$C$10=cuota30!$C$1,cuota30!A4,(IF('Cálculo de compras '!$C$10=cuota32!$C$1,cuota32!A4,(IF('Cálculo de compras '!$C$10=cuota36!$C$1,cuota36!A4,(IF('Cálculo de compras '!$C$10=cuota48!$C$1,cuota48!A4," "))))))))))))))))))))</f>
        <v>2</v>
      </c>
      <c r="B15" s="20">
        <f>(IF('Cálculo de compras '!$C$10=' cuota3'!$C$1,' cuota3'!B4,(IF('Cálculo de compras '!$C$10=cuota6!$C$1,cuota6!B4,(IF('Cálculo de compras '!$C$10='cuota9 '!$C$1,'cuota9 '!B4,(IF('Cálculo de compras '!$C$10=cuota12!$C$1,cuota12!B4,(IF('Cálculo de compras '!$C$10=cuota18!$C$1,cuota18!B4,(IF('Cálculo de compras '!$C$10=cuota24!$C$1,cuota24!B4,(IF('Cálculo de compras '!$C$10=cuota30!$C$1,cuota30!B4,(IF('Cálculo de compras '!$C$10=cuota32!$C$1,cuota32!B4,(IF('Cálculo de compras '!$C$10=cuota36!$C$1,cuota36!B4,(IF('Cálculo de compras '!$C$10=cuota48!$C$1,cuota48!B4,""))))))))))))))))))))</f>
        <v>7500</v>
      </c>
      <c r="C15" s="20">
        <f>(IF('Cálculo de compras '!$C$10=' cuota3'!$C$1,' cuota3'!C4,(IF('Cálculo de compras '!$C$10=cuota6!$C$1,cuota6!C4,(IF('Cálculo de compras '!$C$10='cuota9 '!$C$1,'cuota9 '!C4,(IF('Cálculo de compras '!$C$10=cuota12!$C$1,cuota12!C4,(IF('Cálculo de compras '!$C$10=cuota18!$C$1,cuota18!C4,(IF('Cálculo de compras '!$C$10=cuota24!$C$1,cuota24!C4,(IF('Cálculo de compras '!$C$10=cuota30!$C$1,cuota30!C4,(IF('Cálculo de compras '!$C$10=cuota32!$C$1,cuota32!C4,(IF('Cálculo de compras '!$C$10=cuota36!$C$1,cuota36!C4,(IF('Cálculo de compras '!$C$10=cuota48!$C$1,cuota48!C4,""))))))))))))))))))))</f>
        <v>7042.0948260320893</v>
      </c>
      <c r="D15" s="14"/>
      <c r="F15" s="21" t="s">
        <v>17</v>
      </c>
      <c r="G15" s="21">
        <v>3.3</v>
      </c>
    </row>
    <row r="16" spans="1:7" x14ac:dyDescent="0.25">
      <c r="A16" s="13">
        <f>(IF('Cálculo de compras '!$C$10=' cuota3'!$C$1,' cuota3'!A5,(IF('Cálculo de compras '!$C$10=cuota6!$C$1,cuota6!A5,(IF('Cálculo de compras '!$C$10='cuota9 '!$C$1,'cuota9 '!A5,(IF('Cálculo de compras '!$C$10=cuota12!$C$1,cuota12!A5,(IF('Cálculo de compras '!$C$10=cuota18!$C$1,cuota18!A5,(IF('Cálculo de compras '!$C$10=cuota24!$C$1,cuota24!A5,(IF('Cálculo de compras '!$C$10=cuota30!$C$1,cuota30!A5,(IF('Cálculo de compras '!$C$10=cuota32!$C$1,cuota32!A5,(IF('Cálculo de compras '!$C$10=cuota36!$C$1,cuota36!A5,(IF('Cálculo de compras '!$C$10=cuota48!$C$1,cuota48!A5," "))))))))))))))))))))</f>
        <v>3</v>
      </c>
      <c r="B16" s="20">
        <f>(IF('Cálculo de compras '!$C$10=' cuota3'!$C$1,' cuota3'!B5,(IF('Cálculo de compras '!$C$10=cuota6!$C$1,cuota6!B5,(IF('Cálculo de compras '!$C$10='cuota9 '!$C$1,'cuota9 '!B5,(IF('Cálculo de compras '!$C$10=cuota12!$C$1,cuota12!B5,(IF('Cálculo de compras '!$C$10=cuota18!$C$1,cuota18!B5,(IF('Cálculo de compras '!$C$10=cuota24!$C$1,cuota24!B5,(IF('Cálculo de compras '!$C$10=cuota30!$C$1,cuota30!B5,(IF('Cálculo de compras '!$C$10=cuota32!$C$1,cuota32!B5,(IF('Cálculo de compras '!$C$10=cuota36!$C$1,cuota36!B5,(IF('Cálculo de compras '!$C$10=cuota48!$C$1,cuota48!B5,""))))))))))))))))))))</f>
        <v>7500</v>
      </c>
      <c r="C16" s="20">
        <f>(IF('Cálculo de compras '!$C$10=' cuota3'!$C$1,' cuota3'!C5,(IF('Cálculo de compras '!$C$10=cuota6!$C$1,cuota6!C5,(IF('Cálculo de compras '!$C$10='cuota9 '!$C$1,'cuota9 '!C5,(IF('Cálculo de compras '!$C$10=cuota12!$C$1,cuota12!C5,(IF('Cálculo de compras '!$C$10=cuota18!$C$1,cuota18!C5,(IF('Cálculo de compras '!$C$10=cuota24!$C$1,cuota24!C5,(IF('Cálculo de compras '!$C$10=cuota30!$C$1,cuota30!C5,(IF('Cálculo de compras '!$C$10=cuota32!$C$1,cuota32!C5,(IF('Cálculo de compras '!$C$10=cuota36!$C$1,cuota36!C5,(IF('Cálculo de compras '!$C$10=cuota48!$C$1,cuota48!C5,""))))))))))))))))))))</f>
        <v>6823.7352965427226</v>
      </c>
      <c r="D16" s="14"/>
      <c r="F16" s="21" t="s">
        <v>18</v>
      </c>
      <c r="G16" s="21">
        <v>4.0999999999999996</v>
      </c>
    </row>
    <row r="17" spans="1:7" x14ac:dyDescent="0.25">
      <c r="A17" s="13">
        <f>(IF('Cálculo de compras '!$C$10=' cuota3'!$C$1,' cuota3'!A6,(IF('Cálculo de compras '!$C$10=cuota6!$C$1,cuota6!A6,(IF('Cálculo de compras '!$C$10='cuota9 '!$C$1,'cuota9 '!A6,(IF('Cálculo de compras '!$C$10=cuota12!$C$1,cuota12!A6,(IF('Cálculo de compras '!$C$10=cuota18!$C$1,cuota18!A6,(IF('Cálculo de compras '!$C$10=cuota24!$C$1,cuota24!A6,(IF('Cálculo de compras '!$C$10=cuota30!$C$1,cuota30!A6,(IF('Cálculo de compras '!$C$10=cuota32!$C$1,cuota32!A6,(IF('Cálculo de compras '!$C$10=cuota36!$C$1,cuota36!A6,(IF('Cálculo de compras '!$C$10=cuota48!$C$1,cuota48!A6," "))))))))))))))))))))</f>
        <v>4</v>
      </c>
      <c r="B17" s="20">
        <f>(IF('Cálculo de compras '!$C$10=' cuota3'!$C$1,' cuota3'!B6,(IF('Cálculo de compras '!$C$10=cuota6!$C$1,cuota6!B6,(IF('Cálculo de compras '!$C$10='cuota9 '!$C$1,'cuota9 '!B6,(IF('Cálculo de compras '!$C$10=cuota12!$C$1,cuota12!B6,(IF('Cálculo de compras '!$C$10=cuota18!$C$1,cuota18!B6,(IF('Cálculo de compras '!$C$10=cuota24!$C$1,cuota24!B6,(IF('Cálculo de compras '!$C$10=cuota30!$C$1,cuota30!B6,(IF('Cálculo de compras '!$C$10=cuota32!$C$1,cuota32!B6,(IF('Cálculo de compras '!$C$10=cuota36!$C$1,cuota36!B6,(IF('Cálculo de compras '!$C$10=cuota48!$C$1,cuota48!B6,""))))))))))))))))))))</f>
        <v>7500</v>
      </c>
      <c r="C17" s="20">
        <f>(IF('Cálculo de compras '!$C$10=' cuota3'!$C$1,' cuota3'!C6,(IF('Cálculo de compras '!$C$10=cuota6!$C$1,cuota6!C6,(IF('Cálculo de compras '!$C$10='cuota9 '!$C$1,'cuota9 '!C6,(IF('Cálculo de compras '!$C$10=cuota12!$C$1,cuota12!C6,(IF('Cálculo de compras '!$C$10=cuota18!$C$1,cuota18!C6,(IF('Cálculo de compras '!$C$10=cuota24!$C$1,cuota24!C6,(IF('Cálculo de compras '!$C$10=cuota30!$C$1,cuota30!C6,(IF('Cálculo de compras '!$C$10=cuota32!$C$1,cuota32!C6,(IF('Cálculo de compras '!$C$10=cuota36!$C$1,cuota36!C6,(IF('Cálculo de compras '!$C$10=cuota48!$C$1,cuota48!C6,""))))))))))))))))))))</f>
        <v>6612.1466051770567</v>
      </c>
      <c r="D17" s="14"/>
      <c r="F17" s="21" t="s">
        <v>19</v>
      </c>
      <c r="G17" s="21">
        <v>4.8</v>
      </c>
    </row>
    <row r="18" spans="1:7" x14ac:dyDescent="0.25">
      <c r="A18" s="13">
        <f>(IF('Cálculo de compras '!$C$10=' cuota3'!$C$1,' cuota3'!A7,(IF('Cálculo de compras '!$C$10=cuota6!$C$1,cuota6!A7,(IF('Cálculo de compras '!$C$10='cuota9 '!$C$1,'cuota9 '!A7,(IF('Cálculo de compras '!$C$10=cuota12!$C$1,cuota12!A7,(IF('Cálculo de compras '!$C$10=cuota18!$C$1,cuota18!A7,(IF('Cálculo de compras '!$C$10=cuota24!$C$1,cuota24!A7,(IF('Cálculo de compras '!$C$10=cuota30!$C$1,cuota30!A7,(IF('Cálculo de compras '!$C$10=cuota32!$C$1,cuota32!A7,(IF('Cálculo de compras '!$C$10=cuota36!$C$1,cuota36!A7,(IF('Cálculo de compras '!$C$10=cuota48!$C$1,cuota48!A7," "))))))))))))))))))))</f>
        <v>5</v>
      </c>
      <c r="B18" s="20">
        <f>(IF('Cálculo de compras '!$C$10=' cuota3'!$C$1,' cuota3'!B7,(IF('Cálculo de compras '!$C$10=cuota6!$C$1,cuota6!B7,(IF('Cálculo de compras '!$C$10='cuota9 '!$C$1,'cuota9 '!B7,(IF('Cálculo de compras '!$C$10=cuota12!$C$1,cuota12!B7,(IF('Cálculo de compras '!$C$10=cuota18!$C$1,cuota18!B7,(IF('Cálculo de compras '!$C$10=cuota24!$C$1,cuota24!B7,(IF('Cálculo de compras '!$C$10=cuota30!$C$1,cuota30!B7,(IF('Cálculo de compras '!$C$10=cuota32!$C$1,cuota32!B7,(IF('Cálculo de compras '!$C$10=cuota36!$C$1,cuota36!B7,(IF('Cálculo de compras '!$C$10=cuota48!$C$1,cuota48!B7,""))))))))))))))))))))</f>
        <v>7500</v>
      </c>
      <c r="C18" s="20">
        <f>(IF('Cálculo de compras '!$C$10=' cuota3'!$C$1,' cuota3'!C7,(IF('Cálculo de compras '!$C$10=cuota6!$C$1,cuota6!C7,(IF('Cálculo de compras '!$C$10='cuota9 '!$C$1,'cuota9 '!C7,(IF('Cálculo de compras '!$C$10=cuota12!$C$1,cuota12!C7,(IF('Cálculo de compras '!$C$10=cuota18!$C$1,cuota18!C7,(IF('Cálculo de compras '!$C$10=cuota24!$C$1,cuota24!C7,(IF('Cálculo de compras '!$C$10=cuota30!$C$1,cuota30!C7,(IF('Cálculo de compras '!$C$10=cuota32!$C$1,cuota32!C7,(IF('Cálculo de compras '!$C$10=cuota36!$C$1,cuota36!C7,(IF('Cálculo de compras '!$C$10=cuota48!$C$1,cuota48!C7,""))))))))))))))))))))</f>
        <v>6407.11880346614</v>
      </c>
      <c r="D18" s="14"/>
      <c r="F18" s="21" t="s">
        <v>20</v>
      </c>
      <c r="G18" s="21">
        <v>3.6</v>
      </c>
    </row>
    <row r="19" spans="1:7" x14ac:dyDescent="0.25">
      <c r="A19" s="13">
        <f>(IF('Cálculo de compras '!$C$10=' cuota3'!$C$1,' cuota3'!A8,(IF('Cálculo de compras '!$C$10=cuota6!$C$1,cuota6!A8,(IF('Cálculo de compras '!$C$10='cuota9 '!$C$1,'cuota9 '!A8,(IF('Cálculo de compras '!$C$10=cuota12!$C$1,cuota12!A8,(IF('Cálculo de compras '!$C$10=cuota18!$C$1,cuota18!A8,(IF('Cálculo de compras '!$C$10=cuota24!$C$1,cuota24!A8,(IF('Cálculo de compras '!$C$10=cuota30!$C$1,cuota30!A8,(IF('Cálculo de compras '!$C$10=cuota32!$C$1,cuota32!A8,(IF('Cálculo de compras '!$C$10=cuota36!$C$1,cuota36!A8,(IF('Cálculo de compras '!$C$10=cuota48!$C$1,cuota48!A8," "))))))))))))))))))))</f>
        <v>6</v>
      </c>
      <c r="B19" s="20">
        <f>(IF('Cálculo de compras '!$C$10=' cuota3'!$C$1,' cuota3'!B8,(IF('Cálculo de compras '!$C$10=cuota6!$C$1,cuota6!B8,(IF('Cálculo de compras '!$C$10='cuota9 '!$C$1,'cuota9 '!B8,(IF('Cálculo de compras '!$C$10=cuota12!$C$1,cuota12!B8,(IF('Cálculo de compras '!$C$10=cuota18!$C$1,cuota18!B8,(IF('Cálculo de compras '!$C$10=cuota24!$C$1,cuota24!B8,(IF('Cálculo de compras '!$C$10=cuota30!$C$1,cuota30!B8,(IF('Cálculo de compras '!$C$10=cuota32!$C$1,cuota32!B8,(IF('Cálculo de compras '!$C$10=cuota36!$C$1,cuota36!B8,(IF('Cálculo de compras '!$C$10=cuota48!$C$1,cuota48!B8,""))))))))))))))))))))</f>
        <v>7500</v>
      </c>
      <c r="C19" s="20">
        <f>(IF('Cálculo de compras '!$C$10=' cuota3'!$C$1,' cuota3'!C8,(IF('Cálculo de compras '!$C$10=cuota6!$C$1,cuota6!C8,(IF('Cálculo de compras '!$C$10='cuota9 '!$C$1,'cuota9 '!C8,(IF('Cálculo de compras '!$C$10=cuota12!$C$1,cuota12!C8,(IF('Cálculo de compras '!$C$10=cuota18!$C$1,cuota18!C8,(IF('Cálculo de compras '!$C$10=cuota24!$C$1,cuota24!C8,(IF('Cálculo de compras '!$C$10=cuota30!$C$1,cuota30!C8,(IF('Cálculo de compras '!$C$10=cuota32!$C$1,cuota32!C8,(IF('Cálculo de compras '!$C$10=cuota36!$C$1,cuota36!C8,(IF('Cálculo de compras '!$C$10=cuota48!$C$1,cuota48!C8,""))))))))))))))))))))</f>
        <v>6208.4484529710662</v>
      </c>
      <c r="D19" s="14"/>
      <c r="F19" s="21" t="s">
        <v>21</v>
      </c>
      <c r="G19" s="21">
        <v>3.2</v>
      </c>
    </row>
    <row r="20" spans="1:7" ht="15.75" thickBot="1" x14ac:dyDescent="0.3">
      <c r="A20" s="13">
        <f>(IF('Cálculo de compras '!$C$10=' cuota3'!$C$1,' cuota3'!A9,(IF('Cálculo de compras '!$C$10=cuota6!$C$1,cuota6!A9,(IF('Cálculo de compras '!$C$10='cuota9 '!$C$1,'cuota9 '!A9,(IF('Cálculo de compras '!$C$10=cuota12!$C$1,cuota12!A9,(IF('Cálculo de compras '!$C$10=cuota18!$C$1,cuota18!A9,(IF('Cálculo de compras '!$C$10=cuota24!$C$1,cuota24!A9,(IF('Cálculo de compras '!$C$10=cuota30!$C$1,cuota30!A9,(IF('Cálculo de compras '!$C$10=cuota32!$C$1,cuota32!A9,(IF('Cálculo de compras '!$C$10=cuota36!$C$1,cuota36!A9,(IF('Cálculo de compras '!$C$10=cuota48!$C$1,cuota48!A9," "))))))))))))))))))))</f>
        <v>0</v>
      </c>
      <c r="B20" s="20" t="str">
        <f>(IF('Cálculo de compras '!$C$10=' cuota3'!$C$1,' cuota3'!B9,(IF('Cálculo de compras '!$C$10=cuota6!$C$1,cuota6!B9,(IF('Cálculo de compras '!$C$10='cuota9 '!$C$1,'cuota9 '!B9,(IF('Cálculo de compras '!$C$10=cuota12!$C$1,cuota12!B9,(IF('Cálculo de compras '!$C$10=cuota18!$C$1,cuota18!B9,(IF('Cálculo de compras '!$C$10=cuota24!$C$1,cuota24!B9,(IF('Cálculo de compras '!$C$10=cuota30!$C$1,cuota30!B9,(IF('Cálculo de compras '!$C$10=cuota32!$C$1,cuota32!B9,(IF('Cálculo de compras '!$C$10=cuota36!$C$1,cuota36!B9,(IF('Cálculo de compras '!$C$10=cuota48!$C$1,cuota48!B9,""))))))))))))))))))))</f>
        <v xml:space="preserve">Total </v>
      </c>
      <c r="C20" s="20">
        <f>(IF('Cálculo de compras '!$C$10=' cuota3'!$C$1,' cuota3'!C9,(IF('Cálculo de compras '!$C$10=cuota6!$C$1,cuota6!C9,(IF('Cálculo de compras '!$C$10='cuota9 '!$C$1,'cuota9 '!C9,(IF('Cálculo de compras '!$C$10=cuota12!$C$1,cuota12!C9,(IF('Cálculo de compras '!$C$10=cuota18!$C$1,cuota18!C9,(IF('Cálculo de compras '!$C$10=cuota24!$C$1,cuota24!C9,(IF('Cálculo de compras '!$C$10=cuota30!$C$1,cuota30!C9,(IF('Cálculo de compras '!$C$10=cuota32!$C$1,cuota32!C9,(IF('Cálculo de compras '!$C$10=cuota36!$C$1,cuota36!C9,(IF('Cálculo de compras '!$C$10=cuota48!$C$1,cuota48!C9,""))))))))))))))))))))</f>
        <v>40360.985844654191</v>
      </c>
      <c r="D20" s="14"/>
      <c r="F20" s="21" t="s">
        <v>22</v>
      </c>
      <c r="G20" s="21">
        <v>3</v>
      </c>
    </row>
    <row r="21" spans="1:7" ht="15.75" thickBot="1" x14ac:dyDescent="0.3">
      <c r="A21" s="13">
        <f>(IF('Cálculo de compras '!$C$10=' cuota3'!$C$1,' cuota3'!A10,(IF('Cálculo de compras '!$C$10=cuota6!$C$1,cuota6!A10,(IF('Cálculo de compras '!$C$10='cuota9 '!$C$1,'cuota9 '!A10,(IF('Cálculo de compras '!$C$10=cuota12!$C$1,cuota12!A10,(IF('Cálculo de compras '!$C$10=cuota18!$C$1,cuota18!A10,(IF('Cálculo de compras '!$C$10=cuota24!$C$1,cuota24!A10,(IF('Cálculo de compras '!$C$10=cuota30!$C$1,cuota30!A10,(IF('Cálculo de compras '!$C$10=cuota32!$C$1,cuota32!A10,(IF('Cálculo de compras '!$C$10=cuota36!$C$1,cuota36!A10,(IF('Cálculo de compras '!$C$10=cuota48!$C$1,cuota48!A10,""))))))))))))))))))))</f>
        <v>0</v>
      </c>
      <c r="B21" s="20">
        <f>(IF('Cálculo de compras '!$C$10=' cuota3'!$C$1,' cuota3'!B10,(IF('Cálculo de compras '!$C$10=cuota6!$C$1,cuota6!B10,(IF('Cálculo de compras '!$C$10='cuota9 '!$C$1,'cuota9 '!B10,(IF('Cálculo de compras '!$C$10=cuota12!$C$1,cuota12!B10,(IF('Cálculo de compras '!$C$10=cuota18!$C$1,cuota18!B10,(IF('Cálculo de compras '!$C$10=cuota24!$C$1,cuota24!B10,(IF('Cálculo de compras '!$C$10=cuota30!$C$1,cuota30!B10,(IF('Cálculo de compras '!$C$10=cuota32!$C$1,cuota32!B10,(IF('Cálculo de compras '!$C$10=cuota36!$C$1,cuota36!B10,(IF('Cálculo de compras '!$C$10=cuota48!$C$1,cuota48!B10,""))))))))))))))))))))</f>
        <v>0</v>
      </c>
      <c r="C21" s="20">
        <f>(IF('Cálculo de compras '!$C$10=' cuota3'!$C$1,' cuota3'!C10,(IF('Cálculo de compras '!$C$10=cuota6!$C$1,cuota6!C10,(IF('Cálculo de compras '!$C$10='cuota9 '!$C$1,'cuota9 '!C10,(IF('Cálculo de compras '!$C$10=cuota12!$C$1,cuota12!C10,(IF('Cálculo de compras '!$C$10=cuota18!$C$1,cuota18!C10,(IF('Cálculo de compras '!$C$10=cuota24!$C$1,cuota24!C10,(IF('Cálculo de compras '!$C$10=cuota30!$C$1,cuota30!C10,(IF('Cálculo de compras '!$C$10=cuota32!$C$1,cuota32!C10,(IF('Cálculo de compras '!$C$10=cuota36!$C$1,cuota36!C10,(IF('Cálculo de compras '!$C$10=cuota48!$C$1,cuota48!C10,""))))))))))))))))))))</f>
        <v>0</v>
      </c>
      <c r="D21" s="14"/>
      <c r="F21" s="32" t="s">
        <v>26</v>
      </c>
      <c r="G21" s="33">
        <f>+(G14+G15+G16+G17+G18+G19+G20)/7</f>
        <v>3.7285714285714286</v>
      </c>
    </row>
    <row r="22" spans="1:7" x14ac:dyDescent="0.25">
      <c r="A22" s="13">
        <f>(IF('Cálculo de compras '!$C$10=' cuota3'!$C$1,' cuota3'!A11,(IF('Cálculo de compras '!$C$10=cuota6!$C$1,cuota6!A11,(IF('Cálculo de compras '!$C$10='cuota9 '!$C$1,'cuota9 '!A11,(IF('Cálculo de compras '!$C$10=cuota12!$C$1,cuota12!A11,(IF('Cálculo de compras '!$C$10=cuota18!$C$1,cuota18!A11,(IF('Cálculo de compras '!$C$10=cuota24!$C$1,cuota24!A11,(IF('Cálculo de compras '!$C$10=cuota30!$C$1,cuota30!A11,(IF('Cálculo de compras '!$C$10=cuota32!$C$1,cuota32!A11,(IF('Cálculo de compras '!$C$10=cuota36!$C$1,cuota36!A11,(IF('Cálculo de compras '!$C$10=cuota48!$C$1,cuota48!A11,""))))))))))))))))))))</f>
        <v>0</v>
      </c>
      <c r="B22" s="20">
        <f>(IF('Cálculo de compras '!$C$10=' cuota3'!$C$1,' cuota3'!B11,(IF('Cálculo de compras '!$C$10=cuota6!$C$1,cuota6!B11,(IF('Cálculo de compras '!$C$10='cuota9 '!$C$1,'cuota9 '!B11,(IF('Cálculo de compras '!$C$10=cuota12!$C$1,cuota12!B11,(IF('Cálculo de compras '!$C$10=cuota18!$C$1,cuota18!B11,(IF('Cálculo de compras '!$C$10=cuota24!$C$1,cuota24!B11,(IF('Cálculo de compras '!$C$10=cuota30!$C$1,cuota30!B11,(IF('Cálculo de compras '!$C$10=cuota32!$C$1,cuota32!B11,(IF('Cálculo de compras '!$C$10=cuota36!$C$1,cuota36!B11,(IF('Cálculo de compras '!$C$10=cuota48!$C$1,cuota48!B11,""))))))))))))))))))))</f>
        <v>0</v>
      </c>
      <c r="C22" s="20">
        <f>(IF('Cálculo de compras '!$C$10=' cuota3'!$C$1,' cuota3'!C11,(IF('Cálculo de compras '!$C$10=cuota6!$C$1,cuota6!C11,(IF('Cálculo de compras '!$C$10='cuota9 '!$C$1,'cuota9 '!C11,(IF('Cálculo de compras '!$C$10=cuota12!$C$1,cuota12!C11,(IF('Cálculo de compras '!$C$10=cuota18!$C$1,cuota18!C11,(IF('Cálculo de compras '!$C$10=cuota24!$C$1,cuota24!C11,(IF('Cálculo de compras '!$C$10=cuota30!$C$1,cuota30!C11,(IF('Cálculo de compras '!$C$10=cuota32!$C$1,cuota32!C11,(IF('Cálculo de compras '!$C$10=cuota36!$C$1,cuota36!C11,(IF('Cálculo de compras '!$C$10=cuota48!$C$1,cuota48!C11,""))))))))))))))))))))</f>
        <v>0</v>
      </c>
      <c r="D22" s="14"/>
    </row>
    <row r="23" spans="1:7" x14ac:dyDescent="0.25">
      <c r="A23" s="13">
        <f>(IF('Cálculo de compras '!$C$10=' cuota3'!$C$1,' cuota3'!A12,(IF('Cálculo de compras '!$C$10=cuota6!$C$1,cuota6!A12,(IF('Cálculo de compras '!$C$10='cuota9 '!$C$1,'cuota9 '!A12,(IF('Cálculo de compras '!$C$10=cuota12!$C$1,cuota12!A12,(IF('Cálculo de compras '!$C$10=cuota18!$C$1,cuota18!A12,(IF('Cálculo de compras '!$C$10=cuota24!$C$1,cuota24!A12,(IF('Cálculo de compras '!$C$10=cuota30!$C$1,cuota30!A12,(IF('Cálculo de compras '!$C$10=cuota32!$C$1,cuota32!A12,(IF('Cálculo de compras '!$C$10=cuota36!$C$1,cuota36!A12,(IF('Cálculo de compras '!$C$10=cuota48!$C$1,cuota48!A12,""))))))))))))))))))))</f>
        <v>0</v>
      </c>
      <c r="B23" s="20">
        <f>(IF('Cálculo de compras '!$C$10=' cuota3'!$C$1,' cuota3'!B12,(IF('Cálculo de compras '!$C$10=cuota6!$C$1,cuota6!B12,(IF('Cálculo de compras '!$C$10='cuota9 '!$C$1,'cuota9 '!B12,(IF('Cálculo de compras '!$C$10=cuota12!$C$1,cuota12!B12,(IF('Cálculo de compras '!$C$10=cuota18!$C$1,cuota18!B12,(IF('Cálculo de compras '!$C$10=cuota24!$C$1,cuota24!B12,(IF('Cálculo de compras '!$C$10=cuota30!$C$1,cuota30!B12,(IF('Cálculo de compras '!$C$10=cuota32!$C$1,cuota32!B12,(IF('Cálculo de compras '!$C$10=cuota36!$C$1,cuota36!B12,(IF('Cálculo de compras '!$C$10=cuota48!$C$1,cuota48!B12,""))))))))))))))))))))</f>
        <v>0</v>
      </c>
      <c r="C23" s="20">
        <f>(IF('Cálculo de compras '!$C$10=' cuota3'!$C$1,' cuota3'!C12,(IF('Cálculo de compras '!$C$10=cuota6!$C$1,cuota6!C12,(IF('Cálculo de compras '!$C$10='cuota9 '!$C$1,'cuota9 '!C12,(IF('Cálculo de compras '!$C$10=cuota12!$C$1,cuota12!C12,(IF('Cálculo de compras '!$C$10=cuota18!$C$1,cuota18!C12,(IF('Cálculo de compras '!$C$10=cuota24!$C$1,cuota24!C12,(IF('Cálculo de compras '!$C$10=cuota30!$C$1,cuota30!C12,(IF('Cálculo de compras '!$C$10=cuota32!$C$1,cuota32!C12,(IF('Cálculo de compras '!$C$10=cuota36!$C$1,cuota36!C12,(IF('Cálculo de compras '!$C$10=cuota48!$C$1,cuota48!C12,""))))))))))))))))))))</f>
        <v>0</v>
      </c>
      <c r="D23" s="14"/>
    </row>
    <row r="24" spans="1:7" x14ac:dyDescent="0.25">
      <c r="A24" s="13">
        <f>(IF('Cálculo de compras '!$C$10=' cuota3'!$C$1,' cuota3'!A13,(IF('Cálculo de compras '!$C$10=cuota6!$C$1,cuota6!A13,(IF('Cálculo de compras '!$C$10='cuota9 '!$C$1,'cuota9 '!A13,(IF('Cálculo de compras '!$C$10=cuota12!$C$1,cuota12!A13,(IF('Cálculo de compras '!$C$10=cuota18!$C$1,cuota18!A13,(IF('Cálculo de compras '!$C$10=cuota24!$C$1,cuota24!A13,(IF('Cálculo de compras '!$C$10=cuota30!$C$1,cuota30!A13,(IF('Cálculo de compras '!$C$10=cuota32!$C$1,cuota32!A13,(IF('Cálculo de compras '!$C$10=cuota36!$C$1,cuota36!A13,(IF('Cálculo de compras '!$C$10=cuota48!$C$1,cuota48!A13,""))))))))))))))))))))</f>
        <v>0</v>
      </c>
      <c r="B24" s="20">
        <f>(IF('Cálculo de compras '!$C$10=' cuota3'!$C$1,' cuota3'!B13,(IF('Cálculo de compras '!$C$10=cuota6!$C$1,cuota6!B13,(IF('Cálculo de compras '!$C$10='cuota9 '!$C$1,'cuota9 '!B13,(IF('Cálculo de compras '!$C$10=cuota12!$C$1,cuota12!B13,(IF('Cálculo de compras '!$C$10=cuota18!$C$1,cuota18!B13,(IF('Cálculo de compras '!$C$10=cuota24!$C$1,cuota24!B13,(IF('Cálculo de compras '!$C$10=cuota30!$C$1,cuota30!B13,(IF('Cálculo de compras '!$C$10=cuota32!$C$1,cuota32!B13,(IF('Cálculo de compras '!$C$10=cuota36!$C$1,cuota36!B13,(IF('Cálculo de compras '!$C$10=cuota48!$C$1,cuota48!B13,""))))))))))))))))))))</f>
        <v>0</v>
      </c>
      <c r="C24" s="20">
        <f>(IF('Cálculo de compras '!$C$10=' cuota3'!$C$1,' cuota3'!C13,(IF('Cálculo de compras '!$C$10=cuota6!$C$1,cuota6!C13,(IF('Cálculo de compras '!$C$10='cuota9 '!$C$1,'cuota9 '!C13,(IF('Cálculo de compras '!$C$10=cuota12!$C$1,cuota12!C13,(IF('Cálculo de compras '!$C$10=cuota18!$C$1,cuota18!C13,(IF('Cálculo de compras '!$C$10=cuota24!$C$1,cuota24!C13,(IF('Cálculo de compras '!$C$10=cuota30!$C$1,cuota30!C13,(IF('Cálculo de compras '!$C$10=cuota32!$C$1,cuota32!C13,(IF('Cálculo de compras '!$C$10=cuota36!$C$1,cuota36!C13,(IF('Cálculo de compras '!$C$10=cuota48!$C$1,cuota48!C13,""))))))))))))))))))))</f>
        <v>0</v>
      </c>
      <c r="D24" s="14"/>
    </row>
    <row r="25" spans="1:7" x14ac:dyDescent="0.25">
      <c r="A25" s="13">
        <f>(IF('Cálculo de compras '!$C$10=' cuota3'!$C$1,' cuota3'!A14,(IF('Cálculo de compras '!$C$10=cuota6!$C$1,cuota6!A14,(IF('Cálculo de compras '!$C$10='cuota9 '!$C$1,'cuota9 '!A14,(IF('Cálculo de compras '!$C$10=cuota12!$C$1,cuota12!A14,(IF('Cálculo de compras '!$C$10=cuota18!$C$1,cuota18!A14,(IF('Cálculo de compras '!$C$10=cuota24!$C$1,cuota24!A14,(IF('Cálculo de compras '!$C$10=cuota30!$C$1,cuota30!A14,(IF('Cálculo de compras '!$C$10=cuota32!$C$1,cuota32!A14,(IF('Cálculo de compras '!$C$10=cuota36!$C$1,cuota36!A14,(IF('Cálculo de compras '!$C$10=cuota48!$C$1,cuota48!A14,""))))))))))))))))))))</f>
        <v>0</v>
      </c>
      <c r="B25" s="20">
        <f>(IF('Cálculo de compras '!$C$10=' cuota3'!$C$1,' cuota3'!B14,(IF('Cálculo de compras '!$C$10=cuota6!$C$1,cuota6!B14,(IF('Cálculo de compras '!$C$10='cuota9 '!$C$1,'cuota9 '!B14,(IF('Cálculo de compras '!$C$10=cuota12!$C$1,cuota12!B14,(IF('Cálculo de compras '!$C$10=cuota18!$C$1,cuota18!B14,(IF('Cálculo de compras '!$C$10=cuota24!$C$1,cuota24!B14,(IF('Cálculo de compras '!$C$10=cuota30!$C$1,cuota30!B14,(IF('Cálculo de compras '!$C$10=cuota32!$C$1,cuota32!B14,(IF('Cálculo de compras '!$C$10=cuota36!$C$1,cuota36!B14,(IF('Cálculo de compras '!$C$10=cuota48!$C$1,cuota48!B14,""))))))))))))))))))))</f>
        <v>0</v>
      </c>
      <c r="C25" s="20">
        <f>(IF('Cálculo de compras '!$C$10=' cuota3'!$C$1,' cuota3'!C14,(IF('Cálculo de compras '!$C$10=cuota6!$C$1,cuota6!C14,(IF('Cálculo de compras '!$C$10='cuota9 '!$C$1,'cuota9 '!C14,(IF('Cálculo de compras '!$C$10=cuota12!$C$1,cuota12!C14,(IF('Cálculo de compras '!$C$10=cuota18!$C$1,cuota18!C14,(IF('Cálculo de compras '!$C$10=cuota24!$C$1,cuota24!C14,(IF('Cálculo de compras '!$C$10=cuota30!$C$1,cuota30!C14,(IF('Cálculo de compras '!$C$10=cuota32!$C$1,cuota32!C14,(IF('Cálculo de compras '!$C$10=cuota36!$C$1,cuota36!C14,(IF('Cálculo de compras '!$C$10=cuota48!$C$1,cuota48!C14,""))))))))))))))))))))</f>
        <v>0</v>
      </c>
      <c r="D25" s="14"/>
    </row>
    <row r="26" spans="1:7" x14ac:dyDescent="0.25">
      <c r="A26" s="13">
        <f>(IF('Cálculo de compras '!$C$10=' cuota3'!$C$1,' cuota3'!A15,(IF('Cálculo de compras '!$C$10=cuota6!$C$1,cuota6!A15,(IF('Cálculo de compras '!$C$10='cuota9 '!$C$1,'cuota9 '!A15,(IF('Cálculo de compras '!$C$10=cuota12!$C$1,cuota12!A15,(IF('Cálculo de compras '!$C$10=cuota18!$C$1,cuota18!A15,(IF('Cálculo de compras '!$C$10=cuota24!$C$1,cuota24!A15,(IF('Cálculo de compras '!$C$10=cuota30!$C$1,cuota30!A15,(IF('Cálculo de compras '!$C$10=cuota32!$C$1,cuota32!A15,(IF('Cálculo de compras '!$C$10=cuota36!$C$1,cuota36!A15,(IF('Cálculo de compras '!$C$10=cuota48!$C$1,cuota48!A15,""))))))))))))))))))))</f>
        <v>0</v>
      </c>
      <c r="B26" s="20">
        <f>(IF('Cálculo de compras '!$C$10=' cuota3'!$C$1,' cuota3'!B15,(IF('Cálculo de compras '!$C$10=cuota6!$C$1,cuota6!B15,(IF('Cálculo de compras '!$C$10='cuota9 '!$C$1,'cuota9 '!B15,(IF('Cálculo de compras '!$C$10=cuota12!$C$1,cuota12!B15,(IF('Cálculo de compras '!$C$10=cuota18!$C$1,cuota18!B15,(IF('Cálculo de compras '!$C$10=cuota24!$C$1,cuota24!B15,(IF('Cálculo de compras '!$C$10=cuota30!$C$1,cuota30!B15,(IF('Cálculo de compras '!$C$10=cuota32!$C$1,cuota32!B15,(IF('Cálculo de compras '!$C$10=cuota36!$C$1,cuota36!B15,(IF('Cálculo de compras '!$C$10=cuota48!$C$1,cuota48!B15,""))))))))))))))))))))</f>
        <v>0</v>
      </c>
      <c r="C26" s="20">
        <f>(IF('Cálculo de compras '!$C$10=' cuota3'!$C$1,' cuota3'!C15,(IF('Cálculo de compras '!$C$10=cuota6!$C$1,cuota6!C15,(IF('Cálculo de compras '!$C$10='cuota9 '!$C$1,'cuota9 '!C15,(IF('Cálculo de compras '!$C$10=cuota12!$C$1,cuota12!C15,(IF('Cálculo de compras '!$C$10=cuota18!$C$1,cuota18!C15,(IF('Cálculo de compras '!$C$10=cuota24!$C$1,cuota24!C15,(IF('Cálculo de compras '!$C$10=cuota30!$C$1,cuota30!C15,(IF('Cálculo de compras '!$C$10=cuota32!$C$1,cuota32!C15,(IF('Cálculo de compras '!$C$10=cuota36!$C$1,cuota36!C15,(IF('Cálculo de compras '!$C$10=cuota48!$C$1,cuota48!C15,""))))))))))))))))))))</f>
        <v>0</v>
      </c>
      <c r="D26" s="14"/>
    </row>
    <row r="27" spans="1:7" x14ac:dyDescent="0.25">
      <c r="A27" s="13">
        <f>(IF('Cálculo de compras '!$C$10=' cuota3'!$C$1,' cuota3'!A16,(IF('Cálculo de compras '!$C$10=cuota6!$C$1,cuota6!A16,(IF('Cálculo de compras '!$C$10='cuota9 '!$C$1,'cuota9 '!A16,(IF('Cálculo de compras '!$C$10=cuota12!$C$1,cuota12!A16,(IF('Cálculo de compras '!$C$10=cuota18!$C$1,cuota18!A16,(IF('Cálculo de compras '!$C$10=cuota24!$C$1,cuota24!A16,(IF('Cálculo de compras '!$C$10=cuota30!$C$1,cuota30!A16,(IF('Cálculo de compras '!$C$10=cuota32!$C$1,cuota32!A16,(IF('Cálculo de compras '!$C$10=cuota36!$C$1,cuota36!A16,(IF('Cálculo de compras '!$C$10=cuota48!$C$1,cuota48!A16,""))))))))))))))))))))</f>
        <v>0</v>
      </c>
      <c r="B27" s="20">
        <f>(IF('Cálculo de compras '!$C$10=' cuota3'!$C$1,' cuota3'!B16,(IF('Cálculo de compras '!$C$10=cuota6!$C$1,cuota6!B16,(IF('Cálculo de compras '!$C$10='cuota9 '!$C$1,'cuota9 '!B16,(IF('Cálculo de compras '!$C$10=cuota12!$C$1,cuota12!B16,(IF('Cálculo de compras '!$C$10=cuota18!$C$1,cuota18!B16,(IF('Cálculo de compras '!$C$10=cuota24!$C$1,cuota24!B16,(IF('Cálculo de compras '!$C$10=cuota30!$C$1,cuota30!B16,(IF('Cálculo de compras '!$C$10=cuota32!$C$1,cuota32!B16,(IF('Cálculo de compras '!$C$10=cuota36!$C$1,cuota36!B16,(IF('Cálculo de compras '!$C$10=cuota48!$C$1,cuota48!B16,""))))))))))))))))))))</f>
        <v>0</v>
      </c>
      <c r="C27" s="20">
        <f>(IF('Cálculo de compras '!$C$10=' cuota3'!$C$1,' cuota3'!C16,(IF('Cálculo de compras '!$C$10=cuota6!$C$1,cuota6!C16,(IF('Cálculo de compras '!$C$10='cuota9 '!$C$1,'cuota9 '!C16,(IF('Cálculo de compras '!$C$10=cuota12!$C$1,cuota12!C16,(IF('Cálculo de compras '!$C$10=cuota18!$C$1,cuota18!C16,(IF('Cálculo de compras '!$C$10=cuota24!$C$1,cuota24!C16,(IF('Cálculo de compras '!$C$10=cuota30!$C$1,cuota30!C16,(IF('Cálculo de compras '!$C$10=cuota32!$C$1,cuota32!C16,(IF('Cálculo de compras '!$C$10=cuota36!$C$1,cuota36!C16,(IF('Cálculo de compras '!$C$10=cuota48!$C$1,cuota48!C16,""))))))))))))))))))))</f>
        <v>0</v>
      </c>
      <c r="D27" s="15"/>
    </row>
    <row r="28" spans="1:7" x14ac:dyDescent="0.25">
      <c r="A28" s="13">
        <f>(IF('Cálculo de compras '!$C$10=' cuota3'!$C$1,' cuota3'!A17,(IF('Cálculo de compras '!$C$10=cuota6!$C$1,cuota6!A17,(IF('Cálculo de compras '!$C$10='cuota9 '!$C$1,'cuota9 '!A17,(IF('Cálculo de compras '!$C$10=cuota12!$C$1,cuota12!A17,(IF('Cálculo de compras '!$C$10=cuota18!$C$1,cuota18!A17,(IF('Cálculo de compras '!$C$10=cuota24!$C$1,cuota24!A17,(IF('Cálculo de compras '!$C$10=cuota30!$C$1,cuota30!A17,(IF('Cálculo de compras '!$C$10=cuota32!$C$1,cuota32!A17,(IF('Cálculo de compras '!$C$10=cuota36!$C$1,cuota36!A17,(IF('Cálculo de compras '!$C$10=cuota48!$C$1,cuota48!A17,""))))))))))))))))))))</f>
        <v>0</v>
      </c>
      <c r="B28" s="20">
        <f>(IF('Cálculo de compras '!$C$10=' cuota3'!$C$1,' cuota3'!B17,(IF('Cálculo de compras '!$C$10=cuota6!$C$1,cuota6!B17,(IF('Cálculo de compras '!$C$10='cuota9 '!$C$1,'cuota9 '!B17,(IF('Cálculo de compras '!$C$10=cuota12!$C$1,cuota12!B17,(IF('Cálculo de compras '!$C$10=cuota18!$C$1,cuota18!B17,(IF('Cálculo de compras '!$C$10=cuota24!$C$1,cuota24!B17,(IF('Cálculo de compras '!$C$10=cuota30!$C$1,cuota30!B17,(IF('Cálculo de compras '!$C$10=cuota32!$C$1,cuota32!B17,(IF('Cálculo de compras '!$C$10=cuota36!$C$1,cuota36!B17,(IF('Cálculo de compras '!$C$10=cuota48!$C$1,cuota48!B17,""))))))))))))))))))))</f>
        <v>0</v>
      </c>
      <c r="C28" s="20">
        <f>(IF('Cálculo de compras '!$C$10=' cuota3'!$C$1,' cuota3'!C17,(IF('Cálculo de compras '!$C$10=cuota6!$C$1,cuota6!C17,(IF('Cálculo de compras '!$C$10='cuota9 '!$C$1,'cuota9 '!C17,(IF('Cálculo de compras '!$C$10=cuota12!$C$1,cuota12!C17,(IF('Cálculo de compras '!$C$10=cuota18!$C$1,cuota18!C17,(IF('Cálculo de compras '!$C$10=cuota24!$C$1,cuota24!C17,(IF('Cálculo de compras '!$C$10=cuota30!$C$1,cuota30!C17,(IF('Cálculo de compras '!$C$10=cuota32!$C$1,cuota32!C17,(IF('Cálculo de compras '!$C$10=cuota36!$C$1,cuota36!C17,(IF('Cálculo de compras '!$C$10=cuota48!$C$1,cuota48!C17,""))))))))))))))))))))</f>
        <v>0</v>
      </c>
      <c r="D28" s="15"/>
    </row>
    <row r="29" spans="1:7" x14ac:dyDescent="0.25">
      <c r="A29" s="13">
        <f>(IF('Cálculo de compras '!$C$10=' cuota3'!$C$1,' cuota3'!A18,(IF('Cálculo de compras '!$C$10=cuota6!$C$1,cuota6!A18,(IF('Cálculo de compras '!$C$10='cuota9 '!$C$1,'cuota9 '!A18,(IF('Cálculo de compras '!$C$10=cuota12!$C$1,cuota12!A18,(IF('Cálculo de compras '!$C$10=cuota18!$C$1,cuota18!A18,(IF('Cálculo de compras '!$C$10=cuota24!$C$1,cuota24!A18,(IF('Cálculo de compras '!$C$10=cuota30!$C$1,cuota30!A18,(IF('Cálculo de compras '!$C$10=cuota32!$C$1,cuota32!A18,(IF('Cálculo de compras '!$C$10=cuota36!$C$1,cuota36!A18,(IF('Cálculo de compras '!$C$10=cuota48!$C$1,cuota48!A18,""))))))))))))))))))))</f>
        <v>0</v>
      </c>
      <c r="B29" s="20">
        <f>(IF('Cálculo de compras '!$C$10=' cuota3'!$C$1,' cuota3'!B18,(IF('Cálculo de compras '!$C$10=cuota6!$C$1,cuota6!B18,(IF('Cálculo de compras '!$C$10='cuota9 '!$C$1,'cuota9 '!B18,(IF('Cálculo de compras '!$C$10=cuota12!$C$1,cuota12!B18,(IF('Cálculo de compras '!$C$10=cuota18!$C$1,cuota18!B18,(IF('Cálculo de compras '!$C$10=cuota24!$C$1,cuota24!B18,(IF('Cálculo de compras '!$C$10=cuota30!$C$1,cuota30!B18,(IF('Cálculo de compras '!$C$10=cuota32!$C$1,cuota32!B18,(IF('Cálculo de compras '!$C$10=cuota36!$C$1,cuota36!B18,(IF('Cálculo de compras '!$C$10=cuota48!$C$1,cuota48!B18,""))))))))))))))))))))</f>
        <v>0</v>
      </c>
      <c r="C29" s="20">
        <f>(IF('Cálculo de compras '!$C$10=' cuota3'!$C$1,' cuota3'!C18,(IF('Cálculo de compras '!$C$10=cuota6!$C$1,cuota6!C18,(IF('Cálculo de compras '!$C$10='cuota9 '!$C$1,'cuota9 '!C18,(IF('Cálculo de compras '!$C$10=cuota12!$C$1,cuota12!C18,(IF('Cálculo de compras '!$C$10=cuota18!$C$1,cuota18!C18,(IF('Cálculo de compras '!$C$10=cuota24!$C$1,cuota24!C18,(IF('Cálculo de compras '!$C$10=cuota30!$C$1,cuota30!C18,(IF('Cálculo de compras '!$C$10=cuota32!$C$1,cuota32!C18,(IF('Cálculo de compras '!$C$10=cuota36!$C$1,cuota36!C18,(IF('Cálculo de compras '!$C$10=cuota48!$C$1,cuota48!C18,""))))))))))))))))))))</f>
        <v>0</v>
      </c>
      <c r="D29" s="15"/>
    </row>
    <row r="30" spans="1:7" x14ac:dyDescent="0.25">
      <c r="A30" s="13">
        <f>(IF('Cálculo de compras '!$C$10=' cuota3'!$C$1,' cuota3'!A19,(IF('Cálculo de compras '!$C$10=cuota6!$C$1,cuota6!A19,(IF('Cálculo de compras '!$C$10='cuota9 '!$C$1,'cuota9 '!A19,(IF('Cálculo de compras '!$C$10=cuota12!$C$1,cuota12!A19,(IF('Cálculo de compras '!$C$10=cuota18!$C$1,cuota18!A19,(IF('Cálculo de compras '!$C$10=cuota24!$C$1,cuota24!A19,(IF('Cálculo de compras '!$C$10=cuota30!$C$1,cuota30!A19,(IF('Cálculo de compras '!$C$10=cuota32!$C$1,cuota32!A19,(IF('Cálculo de compras '!$C$10=cuota36!$C$1,cuota36!A19,(IF('Cálculo de compras '!$C$10=cuota48!$C$1,cuota48!A19,""))))))))))))))))))))</f>
        <v>0</v>
      </c>
      <c r="B30" s="20">
        <f>(IF('Cálculo de compras '!$C$10=' cuota3'!$C$1,' cuota3'!B19,(IF('Cálculo de compras '!$C$10=cuota6!$C$1,cuota6!B19,(IF('Cálculo de compras '!$C$10='cuota9 '!$C$1,'cuota9 '!B19,(IF('Cálculo de compras '!$C$10=cuota12!$C$1,cuota12!B19,(IF('Cálculo de compras '!$C$10=cuota18!$C$1,cuota18!B19,(IF('Cálculo de compras '!$C$10=cuota24!$C$1,cuota24!B19,(IF('Cálculo de compras '!$C$10=cuota30!$C$1,cuota30!B19,(IF('Cálculo de compras '!$C$10=cuota32!$C$1,cuota32!B19,(IF('Cálculo de compras '!$C$10=cuota36!$C$1,cuota36!B19,(IF('Cálculo de compras '!$C$10=cuota48!$C$1,cuota48!B19,""))))))))))))))))))))</f>
        <v>0</v>
      </c>
      <c r="C30" s="20">
        <f>(IF('Cálculo de compras '!$C$10=' cuota3'!$C$1,' cuota3'!C19,(IF('Cálculo de compras '!$C$10=cuota6!$C$1,cuota6!C19,(IF('Cálculo de compras '!$C$10='cuota9 '!$C$1,'cuota9 '!C19,(IF('Cálculo de compras '!$C$10=cuota12!$C$1,cuota12!C19,(IF('Cálculo de compras '!$C$10=cuota18!$C$1,cuota18!C19,(IF('Cálculo de compras '!$C$10=cuota24!$C$1,cuota24!C19,(IF('Cálculo de compras '!$C$10=cuota30!$C$1,cuota30!C19,(IF('Cálculo de compras '!$C$10=cuota32!$C$1,cuota32!C19,(IF('Cálculo de compras '!$C$10=cuota36!$C$1,cuota36!C19,(IF('Cálculo de compras '!$C$10=cuota48!$C$1,cuota48!C19,""))))))))))))))))))))</f>
        <v>0</v>
      </c>
      <c r="D30" s="15"/>
    </row>
    <row r="31" spans="1:7" x14ac:dyDescent="0.25">
      <c r="A31" s="13">
        <f>(IF('Cálculo de compras '!$C$10=' cuota3'!$C$1,' cuota3'!A20,(IF('Cálculo de compras '!$C$10=cuota6!$C$1,cuota6!A20,(IF('Cálculo de compras '!$C$10='cuota9 '!$C$1,'cuota9 '!A20,(IF('Cálculo de compras '!$C$10=cuota12!$C$1,cuota12!A20,(IF('Cálculo de compras '!$C$10=cuota18!$C$1,cuota18!A20,(IF('Cálculo de compras '!$C$10=cuota24!$C$1,cuota24!A20,(IF('Cálculo de compras '!$C$10=cuota30!$C$1,cuota30!A20,(IF('Cálculo de compras '!$C$10=cuota32!$C$1,cuota32!A20,(IF('Cálculo de compras '!$C$10=cuota36!$C$1,cuota36!A20,(IF('Cálculo de compras '!$C$10=cuota48!$C$1,cuota48!A20,""))))))))))))))))))))</f>
        <v>0</v>
      </c>
      <c r="B31" s="20">
        <f>(IF('Cálculo de compras '!$C$10=' cuota3'!$C$1,' cuota3'!B20,(IF('Cálculo de compras '!$C$10=cuota6!$C$1,cuota6!B20,(IF('Cálculo de compras '!$C$10='cuota9 '!$C$1,'cuota9 '!B20,(IF('Cálculo de compras '!$C$10=cuota12!$C$1,cuota12!B20,(IF('Cálculo de compras '!$C$10=cuota18!$C$1,cuota18!B20,(IF('Cálculo de compras '!$C$10=cuota24!$C$1,cuota24!B20,(IF('Cálculo de compras '!$C$10=cuota30!$C$1,cuota30!B20,(IF('Cálculo de compras '!$C$10=cuota32!$C$1,cuota32!B20,(IF('Cálculo de compras '!$C$10=cuota36!$C$1,cuota36!B20,(IF('Cálculo de compras '!$C$10=cuota48!$C$1,cuota48!B20,""))))))))))))))))))))</f>
        <v>0</v>
      </c>
      <c r="C31" s="20">
        <f>(IF('Cálculo de compras '!$C$10=' cuota3'!$C$1,' cuota3'!C20,(IF('Cálculo de compras '!$C$10=cuota6!$C$1,cuota6!C20,(IF('Cálculo de compras '!$C$10='cuota9 '!$C$1,'cuota9 '!C20,(IF('Cálculo de compras '!$C$10=cuota12!$C$1,cuota12!C20,(IF('Cálculo de compras '!$C$10=cuota18!$C$1,cuota18!C20,(IF('Cálculo de compras '!$C$10=cuota24!$C$1,cuota24!C20,(IF('Cálculo de compras '!$C$10=cuota30!$C$1,cuota30!C20,(IF('Cálculo de compras '!$C$10=cuota32!$C$1,cuota32!C20,(IF('Cálculo de compras '!$C$10=cuota36!$C$1,cuota36!C20,(IF('Cálculo de compras '!$C$10=cuota48!$C$1,cuota48!C20,""))))))))))))))))))))</f>
        <v>0</v>
      </c>
      <c r="D31" s="15"/>
    </row>
    <row r="32" spans="1:7" x14ac:dyDescent="0.25">
      <c r="A32" s="13">
        <f>(IF('Cálculo de compras '!$C$10=' cuota3'!$C$1,' cuota3'!A21,(IF('Cálculo de compras '!$C$10=cuota6!$C$1,cuota6!A21,(IF('Cálculo de compras '!$C$10='cuota9 '!$C$1,'cuota9 '!A21,(IF('Cálculo de compras '!$C$10=cuota12!$C$1,cuota12!A21,(IF('Cálculo de compras '!$C$10=cuota18!$C$1,cuota18!A21,(IF('Cálculo de compras '!$C$10=cuota24!$C$1,cuota24!A21,(IF('Cálculo de compras '!$C$10=cuota30!$C$1,cuota30!A21,(IF('Cálculo de compras '!$C$10=cuota32!$C$1,cuota32!A21,(IF('Cálculo de compras '!$C$10=cuota36!$C$1,cuota36!A21,(IF('Cálculo de compras '!$C$10=cuota48!$C$1,cuota48!A21,""))))))))))))))))))))</f>
        <v>0</v>
      </c>
      <c r="B32" s="20">
        <f>(IF('Cálculo de compras '!$C$10=' cuota3'!$C$1,' cuota3'!B21,(IF('Cálculo de compras '!$C$10=cuota6!$C$1,cuota6!B21,(IF('Cálculo de compras '!$C$10='cuota9 '!$C$1,'cuota9 '!B21,(IF('Cálculo de compras '!$C$10=cuota12!$C$1,cuota12!B21,(IF('Cálculo de compras '!$C$10=cuota18!$C$1,cuota18!B21,(IF('Cálculo de compras '!$C$10=cuota24!$C$1,cuota24!B21,(IF('Cálculo de compras '!$C$10=cuota30!$C$1,cuota30!B21,(IF('Cálculo de compras '!$C$10=cuota32!$C$1,cuota32!B21,(IF('Cálculo de compras '!$C$10=cuota36!$C$1,cuota36!B21,(IF('Cálculo de compras '!$C$10=cuota48!$C$1,cuota48!B21,""))))))))))))))))))))</f>
        <v>0</v>
      </c>
      <c r="C32" s="20">
        <f>(IF('Cálculo de compras '!$C$10=' cuota3'!$C$1,' cuota3'!C21,(IF('Cálculo de compras '!$C$10=cuota6!$C$1,cuota6!C21,(IF('Cálculo de compras '!$C$10='cuota9 '!$C$1,'cuota9 '!C21,(IF('Cálculo de compras '!$C$10=cuota12!$C$1,cuota12!C21,(IF('Cálculo de compras '!$C$10=cuota18!$C$1,cuota18!C21,(IF('Cálculo de compras '!$C$10=cuota24!$C$1,cuota24!C21,(IF('Cálculo de compras '!$C$10=cuota30!$C$1,cuota30!C21,(IF('Cálculo de compras '!$C$10=cuota32!$C$1,cuota32!C21,(IF('Cálculo de compras '!$C$10=cuota36!$C$1,cuota36!C21,(IF('Cálculo de compras '!$C$10=cuota48!$C$1,cuota48!C21,""))))))))))))))))))))</f>
        <v>0</v>
      </c>
      <c r="D32" s="15"/>
    </row>
    <row r="33" spans="1:4" x14ac:dyDescent="0.25">
      <c r="A33" s="13">
        <f>(IF('Cálculo de compras '!$C$10=' cuota3'!$C$1,' cuota3'!A22,(IF('Cálculo de compras '!$C$10=cuota6!$C$1,cuota6!A22,(IF('Cálculo de compras '!$C$10='cuota9 '!$C$1,'cuota9 '!A22,(IF('Cálculo de compras '!$C$10=cuota12!$C$1,cuota12!A22,(IF('Cálculo de compras '!$C$10=cuota18!$C$1,cuota18!A22,(IF('Cálculo de compras '!$C$10=cuota24!$C$1,cuota24!A22,(IF('Cálculo de compras '!$C$10=cuota30!$C$1,cuota30!A22,(IF('Cálculo de compras '!$C$10=cuota32!$C$1,cuota32!A22,(IF('Cálculo de compras '!$C$10=cuota36!$C$1,cuota36!A22,(IF('Cálculo de compras '!$C$10=cuota48!$C$1,cuota48!A22,""))))))))))))))))))))</f>
        <v>0</v>
      </c>
      <c r="B33" s="20">
        <f>(IF('Cálculo de compras '!$C$10=' cuota3'!$C$1,' cuota3'!B22,(IF('Cálculo de compras '!$C$10=cuota6!$C$1,cuota6!B22,(IF('Cálculo de compras '!$C$10='cuota9 '!$C$1,'cuota9 '!B22,(IF('Cálculo de compras '!$C$10=cuota12!$C$1,cuota12!B22,(IF('Cálculo de compras '!$C$10=cuota18!$C$1,cuota18!B22,(IF('Cálculo de compras '!$C$10=cuota24!$C$1,cuota24!B22,(IF('Cálculo de compras '!$C$10=cuota30!$C$1,cuota30!B22,(IF('Cálculo de compras '!$C$10=cuota32!$C$1,cuota32!B22,(IF('Cálculo de compras '!$C$10=cuota36!$C$1,cuota36!B22,(IF('Cálculo de compras '!$C$10=cuota48!$C$1,cuota48!B22,""))))))))))))))))))))</f>
        <v>0</v>
      </c>
      <c r="C33" s="20">
        <f>(IF('Cálculo de compras '!$C$10=' cuota3'!$C$1,' cuota3'!C22,(IF('Cálculo de compras '!$C$10=cuota6!$C$1,cuota6!C22,(IF('Cálculo de compras '!$C$10='cuota9 '!$C$1,'cuota9 '!C22,(IF('Cálculo de compras '!$C$10=cuota12!$C$1,cuota12!C22,(IF('Cálculo de compras '!$C$10=cuota18!$C$1,cuota18!C22,(IF('Cálculo de compras '!$C$10=cuota24!$C$1,cuota24!C22,(IF('Cálculo de compras '!$C$10=cuota30!$C$1,cuota30!C22,(IF('Cálculo de compras '!$C$10=cuota32!$C$1,cuota32!C22,(IF('Cálculo de compras '!$C$10=cuota36!$C$1,cuota36!C22,(IF('Cálculo de compras '!$C$10=cuota48!$C$1,cuota48!C22,""))))))))))))))))))))</f>
        <v>0</v>
      </c>
      <c r="D33" s="15"/>
    </row>
    <row r="34" spans="1:4" x14ac:dyDescent="0.25">
      <c r="A34" s="13">
        <f>(IF('Cálculo de compras '!$C$10=' cuota3'!$C$1,' cuota3'!A23,(IF('Cálculo de compras '!$C$10=cuota6!$C$1,cuota6!A23,(IF('Cálculo de compras '!$C$10='cuota9 '!$C$1,'cuota9 '!A23,(IF('Cálculo de compras '!$C$10=cuota12!$C$1,cuota12!A23,(IF('Cálculo de compras '!$C$10=cuota18!$C$1,cuota18!A23,(IF('Cálculo de compras '!$C$10=cuota24!$C$1,cuota24!A23,(IF('Cálculo de compras '!$C$10=cuota30!$C$1,cuota30!A23,(IF('Cálculo de compras '!$C$10=cuota32!$C$1,cuota32!A23,(IF('Cálculo de compras '!$C$10=cuota36!$C$1,cuota36!A23,(IF('Cálculo de compras '!$C$10=cuota48!$C$1,cuota48!A23,""))))))))))))))))))))</f>
        <v>0</v>
      </c>
      <c r="B34" s="20">
        <f>(IF('Cálculo de compras '!$C$10=' cuota3'!$C$1,' cuota3'!B23,(IF('Cálculo de compras '!$C$10=cuota6!$C$1,cuota6!B23,(IF('Cálculo de compras '!$C$10='cuota9 '!$C$1,'cuota9 '!B23,(IF('Cálculo de compras '!$C$10=cuota12!$C$1,cuota12!B23,(IF('Cálculo de compras '!$C$10=cuota18!$C$1,cuota18!B23,(IF('Cálculo de compras '!$C$10=cuota24!$C$1,cuota24!B23,(IF('Cálculo de compras '!$C$10=cuota30!$C$1,cuota30!B23,(IF('Cálculo de compras '!$C$10=cuota32!$C$1,cuota32!B23,(IF('Cálculo de compras '!$C$10=cuota36!$C$1,cuota36!B23,(IF('Cálculo de compras '!$C$10=cuota48!$C$1,cuota48!B23,""))))))))))))))))))))</f>
        <v>0</v>
      </c>
      <c r="C34" s="20">
        <f>(IF('Cálculo de compras '!$C$10=' cuota3'!$C$1,' cuota3'!C23,(IF('Cálculo de compras '!$C$10=cuota6!$C$1,cuota6!C23,(IF('Cálculo de compras '!$C$10='cuota9 '!$C$1,'cuota9 '!C23,(IF('Cálculo de compras '!$C$10=cuota12!$C$1,cuota12!C23,(IF('Cálculo de compras '!$C$10=cuota18!$C$1,cuota18!C23,(IF('Cálculo de compras '!$C$10=cuota24!$C$1,cuota24!C23,(IF('Cálculo de compras '!$C$10=cuota30!$C$1,cuota30!C23,(IF('Cálculo de compras '!$C$10=cuota32!$C$1,cuota32!C23,(IF('Cálculo de compras '!$C$10=cuota36!$C$1,cuota36!C23,(IF('Cálculo de compras '!$C$10=cuota48!$C$1,cuota48!C23,""))))))))))))))))))))</f>
        <v>0</v>
      </c>
      <c r="D34" s="15"/>
    </row>
    <row r="35" spans="1:4" x14ac:dyDescent="0.25">
      <c r="A35" s="13">
        <f>(IF('Cálculo de compras '!$C$10=' cuota3'!$C$1,' cuota3'!A24,(IF('Cálculo de compras '!$C$10=cuota6!$C$1,cuota6!A24,(IF('Cálculo de compras '!$C$10='cuota9 '!$C$1,'cuota9 '!A24,(IF('Cálculo de compras '!$C$10=cuota12!$C$1,cuota12!A24,(IF('Cálculo de compras '!$C$10=cuota18!$C$1,cuota18!A24,(IF('Cálculo de compras '!$C$10=cuota24!$C$1,cuota24!A24,(IF('Cálculo de compras '!$C$10=cuota30!$C$1,cuota30!A24,(IF('Cálculo de compras '!$C$10=cuota32!$C$1,cuota32!A24,(IF('Cálculo de compras '!$C$10=cuota36!$C$1,cuota36!A24,(IF('Cálculo de compras '!$C$10=cuota48!$C$1,cuota48!A24,""))))))))))))))))))))</f>
        <v>0</v>
      </c>
      <c r="B35" s="20">
        <f>(IF('Cálculo de compras '!$C$10=' cuota3'!$C$1,' cuota3'!B24,(IF('Cálculo de compras '!$C$10=cuota6!$C$1,cuota6!B24,(IF('Cálculo de compras '!$C$10='cuota9 '!$C$1,'cuota9 '!B24,(IF('Cálculo de compras '!$C$10=cuota12!$C$1,cuota12!B24,(IF('Cálculo de compras '!$C$10=cuota18!$C$1,cuota18!B24,(IF('Cálculo de compras '!$C$10=cuota24!$C$1,cuota24!B24,(IF('Cálculo de compras '!$C$10=cuota30!$C$1,cuota30!B24,(IF('Cálculo de compras '!$C$10=cuota32!$C$1,cuota32!B24,(IF('Cálculo de compras '!$C$10=cuota36!$C$1,cuota36!B24,(IF('Cálculo de compras '!$C$10=cuota48!$C$1,cuota48!B24,""))))))))))))))))))))</f>
        <v>0</v>
      </c>
      <c r="C35" s="20">
        <f>(IF('Cálculo de compras '!$C$10=' cuota3'!$C$1,' cuota3'!C24,(IF('Cálculo de compras '!$C$10=cuota6!$C$1,cuota6!C24,(IF('Cálculo de compras '!$C$10='cuota9 '!$C$1,'cuota9 '!C24,(IF('Cálculo de compras '!$C$10=cuota12!$C$1,cuota12!C24,(IF('Cálculo de compras '!$C$10=cuota18!$C$1,cuota18!C24,(IF('Cálculo de compras '!$C$10=cuota24!$C$1,cuota24!C24,(IF('Cálculo de compras '!$C$10=cuota30!$C$1,cuota30!C24,(IF('Cálculo de compras '!$C$10=cuota32!$C$1,cuota32!C24,(IF('Cálculo de compras '!$C$10=cuota36!$C$1,cuota36!C24,(IF('Cálculo de compras '!$C$10=cuota48!$C$1,cuota48!C24,""))))))))))))))))))))</f>
        <v>0</v>
      </c>
      <c r="D35" s="15"/>
    </row>
    <row r="36" spans="1:4" x14ac:dyDescent="0.25">
      <c r="A36" s="13">
        <f>(IF('Cálculo de compras '!$C$10=' cuota3'!$C$1,' cuota3'!A25,(IF('Cálculo de compras '!$C$10=cuota6!$C$1,cuota6!A25,(IF('Cálculo de compras '!$C$10='cuota9 '!$C$1,'cuota9 '!A25,(IF('Cálculo de compras '!$C$10=cuota12!$C$1,cuota12!A25,(IF('Cálculo de compras '!$C$10=cuota18!$C$1,cuota18!A25,(IF('Cálculo de compras '!$C$10=cuota24!$C$1,cuota24!A25,(IF('Cálculo de compras '!$C$10=cuota30!$C$1,cuota30!A25,(IF('Cálculo de compras '!$C$10=cuota32!$C$1,cuota32!A25,(IF('Cálculo de compras '!$C$10=cuota36!$C$1,cuota36!A25,(IF('Cálculo de compras '!$C$10=cuota48!$C$1,cuota48!A25,""))))))))))))))))))))</f>
        <v>0</v>
      </c>
      <c r="B36" s="20">
        <f>(IF('Cálculo de compras '!$C$10=' cuota3'!$C$1,' cuota3'!B25,(IF('Cálculo de compras '!$C$10=cuota6!$C$1,cuota6!B25,(IF('Cálculo de compras '!$C$10='cuota9 '!$C$1,'cuota9 '!B25,(IF('Cálculo de compras '!$C$10=cuota12!$C$1,cuota12!B25,(IF('Cálculo de compras '!$C$10=cuota18!$C$1,cuota18!B25,(IF('Cálculo de compras '!$C$10=cuota24!$C$1,cuota24!B25,(IF('Cálculo de compras '!$C$10=cuota30!$C$1,cuota30!B25,(IF('Cálculo de compras '!$C$10=cuota32!$C$1,cuota32!B25,(IF('Cálculo de compras '!$C$10=cuota36!$C$1,cuota36!B25,(IF('Cálculo de compras '!$C$10=cuota48!$C$1,cuota48!B25,""))))))))))))))))))))</f>
        <v>0</v>
      </c>
      <c r="C36" s="20">
        <f>(IF('Cálculo de compras '!$C$10=' cuota3'!$C$1,' cuota3'!C25,(IF('Cálculo de compras '!$C$10=cuota6!$C$1,cuota6!C25,(IF('Cálculo de compras '!$C$10='cuota9 '!$C$1,'cuota9 '!C25,(IF('Cálculo de compras '!$C$10=cuota12!$C$1,cuota12!C25,(IF('Cálculo de compras '!$C$10=cuota18!$C$1,cuota18!C25,(IF('Cálculo de compras '!$C$10=cuota24!$C$1,cuota24!C25,(IF('Cálculo de compras '!$C$10=cuota30!$C$1,cuota30!C25,(IF('Cálculo de compras '!$C$10=cuota32!$C$1,cuota32!C25,(IF('Cálculo de compras '!$C$10=cuota36!$C$1,cuota36!C25,(IF('Cálculo de compras '!$C$10=cuota48!$C$1,cuota48!C25,""))))))))))))))))))))</f>
        <v>0</v>
      </c>
      <c r="D36" s="15"/>
    </row>
    <row r="37" spans="1:4" x14ac:dyDescent="0.25">
      <c r="A37" s="13">
        <f>(IF('Cálculo de compras '!$C$10=' cuota3'!$C$1,' cuota3'!A26,(IF('Cálculo de compras '!$C$10=cuota6!$C$1,cuota6!A26,(IF('Cálculo de compras '!$C$10='cuota9 '!$C$1,'cuota9 '!A26,(IF('Cálculo de compras '!$C$10=cuota12!$C$1,cuota12!A26,(IF('Cálculo de compras '!$C$10=cuota18!$C$1,cuota18!A26,(IF('Cálculo de compras '!$C$10=cuota24!$C$1,cuota24!A26,(IF('Cálculo de compras '!$C$10=cuota30!$C$1,cuota30!A26,(IF('Cálculo de compras '!$C$10=cuota32!$C$1,cuota32!A26,(IF('Cálculo de compras '!$C$10=cuota36!$C$1,cuota36!A26,(IF('Cálculo de compras '!$C$10=cuota48!$C$1,cuota48!A26,""))))))))))))))))))))</f>
        <v>0</v>
      </c>
      <c r="B37" s="20">
        <f>(IF('Cálculo de compras '!$C$10=' cuota3'!$C$1,' cuota3'!B26,(IF('Cálculo de compras '!$C$10=cuota6!$C$1,cuota6!B26,(IF('Cálculo de compras '!$C$10='cuota9 '!$C$1,'cuota9 '!B26,(IF('Cálculo de compras '!$C$10=cuota12!$C$1,cuota12!B26,(IF('Cálculo de compras '!$C$10=cuota18!$C$1,cuota18!B26,(IF('Cálculo de compras '!$C$10=cuota24!$C$1,cuota24!B26,(IF('Cálculo de compras '!$C$10=cuota30!$C$1,cuota30!B26,(IF('Cálculo de compras '!$C$10=cuota32!$C$1,cuota32!B26,(IF('Cálculo de compras '!$C$10=cuota36!$C$1,cuota36!B26,(IF('Cálculo de compras '!$C$10=cuota48!$C$1,cuota48!B26,""))))))))))))))))))))</f>
        <v>0</v>
      </c>
      <c r="C37" s="20">
        <f>(IF('Cálculo de compras '!$C$10=' cuota3'!$C$1,' cuota3'!C26,(IF('Cálculo de compras '!$C$10=cuota6!$C$1,cuota6!C26,(IF('Cálculo de compras '!$C$10='cuota9 '!$C$1,'cuota9 '!C26,(IF('Cálculo de compras '!$C$10=cuota12!$C$1,cuota12!C26,(IF('Cálculo de compras '!$C$10=cuota18!$C$1,cuota18!C26,(IF('Cálculo de compras '!$C$10=cuota24!$C$1,cuota24!C26,(IF('Cálculo de compras '!$C$10=cuota30!$C$1,cuota30!C26,(IF('Cálculo de compras '!$C$10=cuota32!$C$1,cuota32!C26,(IF('Cálculo de compras '!$C$10=cuota36!$C$1,cuota36!C26,(IF('Cálculo de compras '!$C$10=cuota48!$C$1,cuota48!C26,""))))))))))))))))))))</f>
        <v>0</v>
      </c>
      <c r="D37" s="15"/>
    </row>
    <row r="38" spans="1:4" x14ac:dyDescent="0.25">
      <c r="A38" s="13">
        <f>(IF('Cálculo de compras '!$C$10=' cuota3'!$C$1,' cuota3'!A27,(IF('Cálculo de compras '!$C$10=cuota6!$C$1,cuota6!A27,(IF('Cálculo de compras '!$C$10='cuota9 '!$C$1,'cuota9 '!A27,(IF('Cálculo de compras '!$C$10=cuota12!$C$1,cuota12!A27,(IF('Cálculo de compras '!$C$10=cuota18!$C$1,cuota18!A27,(IF('Cálculo de compras '!$C$10=cuota24!$C$1,cuota24!A27,(IF('Cálculo de compras '!$C$10=cuota30!$C$1,cuota30!A27,(IF('Cálculo de compras '!$C$10=cuota32!$C$1,cuota32!A27,(IF('Cálculo de compras '!$C$10=cuota36!$C$1,cuota36!A27,(IF('Cálculo de compras '!$C$10=cuota48!$C$1,cuota48!A27,""))))))))))))))))))))</f>
        <v>0</v>
      </c>
      <c r="B38" s="20">
        <f>(IF('Cálculo de compras '!$C$10=' cuota3'!$C$1,' cuota3'!B27,(IF('Cálculo de compras '!$C$10=cuota6!$C$1,cuota6!B27,(IF('Cálculo de compras '!$C$10='cuota9 '!$C$1,'cuota9 '!B27,(IF('Cálculo de compras '!$C$10=cuota12!$C$1,cuota12!B27,(IF('Cálculo de compras '!$C$10=cuota18!$C$1,cuota18!B27,(IF('Cálculo de compras '!$C$10=cuota24!$C$1,cuota24!B27,(IF('Cálculo de compras '!$C$10=cuota30!$C$1,cuota30!B27,(IF('Cálculo de compras '!$C$10=cuota32!$C$1,cuota32!B27,(IF('Cálculo de compras '!$C$10=cuota36!$C$1,cuota36!B27,(IF('Cálculo de compras '!$C$10=cuota48!$C$1,cuota48!B27,""))))))))))))))))))))</f>
        <v>0</v>
      </c>
      <c r="C38" s="20">
        <f>(IF('Cálculo de compras '!$C$10=' cuota3'!$C$1,' cuota3'!C27,(IF('Cálculo de compras '!$C$10=cuota6!$C$1,cuota6!C27,(IF('Cálculo de compras '!$C$10='cuota9 '!$C$1,'cuota9 '!C27,(IF('Cálculo de compras '!$C$10=cuota12!$C$1,cuota12!C27,(IF('Cálculo de compras '!$C$10=cuota18!$C$1,cuota18!C27,(IF('Cálculo de compras '!$C$10=cuota24!$C$1,cuota24!C27,(IF('Cálculo de compras '!$C$10=cuota30!$C$1,cuota30!C27,(IF('Cálculo de compras '!$C$10=cuota32!$C$1,cuota32!C27,(IF('Cálculo de compras '!$C$10=cuota36!$C$1,cuota36!C27,(IF('Cálculo de compras '!$C$10=cuota48!$C$1,cuota48!C27,""))))))))))))))))))))</f>
        <v>0</v>
      </c>
      <c r="D38" s="15"/>
    </row>
    <row r="39" spans="1:4" x14ac:dyDescent="0.25">
      <c r="A39" s="13">
        <f>(IF('Cálculo de compras '!$C$10=' cuota3'!$C$1,' cuota3'!A28,(IF('Cálculo de compras '!$C$10=cuota6!$C$1,cuota6!A28,(IF('Cálculo de compras '!$C$10='cuota9 '!$C$1,'cuota9 '!A28,(IF('Cálculo de compras '!$C$10=cuota12!$C$1,cuota12!A28,(IF('Cálculo de compras '!$C$10=cuota18!$C$1,cuota18!A28,(IF('Cálculo de compras '!$C$10=cuota24!$C$1,cuota24!A28,(IF('Cálculo de compras '!$C$10=cuota30!$C$1,cuota30!A28,(IF('Cálculo de compras '!$C$10=cuota32!$C$1,cuota32!A28,(IF('Cálculo de compras '!$C$10=cuota36!$C$1,cuota36!A28,(IF('Cálculo de compras '!$C$10=cuota48!$C$1,cuota48!A28,""))))))))))))))))))))</f>
        <v>0</v>
      </c>
      <c r="B39" s="20">
        <f>(IF('Cálculo de compras '!$C$10=' cuota3'!$C$1,' cuota3'!B28,(IF('Cálculo de compras '!$C$10=cuota6!$C$1,cuota6!B28,(IF('Cálculo de compras '!$C$10='cuota9 '!$C$1,'cuota9 '!B28,(IF('Cálculo de compras '!$C$10=cuota12!$C$1,cuota12!B28,(IF('Cálculo de compras '!$C$10=cuota18!$C$1,cuota18!B28,(IF('Cálculo de compras '!$C$10=cuota24!$C$1,cuota24!B28,(IF('Cálculo de compras '!$C$10=cuota30!$C$1,cuota30!B28,(IF('Cálculo de compras '!$C$10=cuota32!$C$1,cuota32!B28,(IF('Cálculo de compras '!$C$10=cuota36!$C$1,cuota36!B28,(IF('Cálculo de compras '!$C$10=cuota48!$C$1,cuota48!B28,""))))))))))))))))))))</f>
        <v>0</v>
      </c>
      <c r="C39" s="20">
        <f>(IF('Cálculo de compras '!$C$10=' cuota3'!$C$1,' cuota3'!C28,(IF('Cálculo de compras '!$C$10=cuota6!$C$1,cuota6!C28,(IF('Cálculo de compras '!$C$10='cuota9 '!$C$1,'cuota9 '!C28,(IF('Cálculo de compras '!$C$10=cuota12!$C$1,cuota12!C28,(IF('Cálculo de compras '!$C$10=cuota18!$C$1,cuota18!C28,(IF('Cálculo de compras '!$C$10=cuota24!$C$1,cuota24!C28,(IF('Cálculo de compras '!$C$10=cuota30!$C$1,cuota30!C28,(IF('Cálculo de compras '!$C$10=cuota32!$C$1,cuota32!C28,(IF('Cálculo de compras '!$C$10=cuota36!$C$1,cuota36!C28,(IF('Cálculo de compras '!$C$10=cuota48!$C$1,cuota48!C28,""))))))))))))))))))))</f>
        <v>0</v>
      </c>
      <c r="D39" s="15"/>
    </row>
    <row r="40" spans="1:4" x14ac:dyDescent="0.25">
      <c r="A40" s="13">
        <f>(IF('Cálculo de compras '!$C$10=' cuota3'!$C$1,' cuota3'!A29,(IF('Cálculo de compras '!$C$10=cuota6!$C$1,cuota6!A29,(IF('Cálculo de compras '!$C$10='cuota9 '!$C$1,'cuota9 '!A29,(IF('Cálculo de compras '!$C$10=cuota12!$C$1,cuota12!A29,(IF('Cálculo de compras '!$C$10=cuota18!$C$1,cuota18!A29,(IF('Cálculo de compras '!$C$10=cuota24!$C$1,cuota24!A29,(IF('Cálculo de compras '!$C$10=cuota30!$C$1,cuota30!A29,(IF('Cálculo de compras '!$C$10=cuota32!$C$1,cuota32!A29,(IF('Cálculo de compras '!$C$10=cuota36!$C$1,cuota36!A29,(IF('Cálculo de compras '!$C$10=cuota48!$C$1,cuota48!A29,""))))))))))))))))))))</f>
        <v>0</v>
      </c>
      <c r="B40" s="20">
        <f>(IF('Cálculo de compras '!$C$10=' cuota3'!$C$1,' cuota3'!B29,(IF('Cálculo de compras '!$C$10=cuota6!$C$1,cuota6!B29,(IF('Cálculo de compras '!$C$10='cuota9 '!$C$1,'cuota9 '!B29,(IF('Cálculo de compras '!$C$10=cuota12!$C$1,cuota12!B29,(IF('Cálculo de compras '!$C$10=cuota18!$C$1,cuota18!B29,(IF('Cálculo de compras '!$C$10=cuota24!$C$1,cuota24!B29,(IF('Cálculo de compras '!$C$10=cuota30!$C$1,cuota30!B29,(IF('Cálculo de compras '!$C$10=cuota32!$C$1,cuota32!B29,(IF('Cálculo de compras '!$C$10=cuota36!$C$1,cuota36!B29,(IF('Cálculo de compras '!$C$10=cuota48!$C$1,cuota48!B29,""))))))))))))))))))))</f>
        <v>0</v>
      </c>
      <c r="C40" s="20">
        <f>(IF('Cálculo de compras '!$C$10=' cuota3'!$C$1,' cuota3'!C29,(IF('Cálculo de compras '!$C$10=cuota6!$C$1,cuota6!C29,(IF('Cálculo de compras '!$C$10='cuota9 '!$C$1,'cuota9 '!C29,(IF('Cálculo de compras '!$C$10=cuota12!$C$1,cuota12!C29,(IF('Cálculo de compras '!$C$10=cuota18!$C$1,cuota18!C29,(IF('Cálculo de compras '!$C$10=cuota24!$C$1,cuota24!C29,(IF('Cálculo de compras '!$C$10=cuota30!$C$1,cuota30!C29,(IF('Cálculo de compras '!$C$10=cuota32!$C$1,cuota32!C29,(IF('Cálculo de compras '!$C$10=cuota36!$C$1,cuota36!C29,(IF('Cálculo de compras '!$C$10=cuota48!$C$1,cuota48!C29,""))))))))))))))))))))</f>
        <v>0</v>
      </c>
      <c r="D40" s="15"/>
    </row>
    <row r="41" spans="1:4" x14ac:dyDescent="0.25">
      <c r="A41" s="13">
        <f>(IF('Cálculo de compras '!$C$10=' cuota3'!$C$1,' cuota3'!A30,(IF('Cálculo de compras '!$C$10=cuota6!$C$1,cuota6!A30,(IF('Cálculo de compras '!$C$10='cuota9 '!$C$1,'cuota9 '!A30,(IF('Cálculo de compras '!$C$10=cuota12!$C$1,cuota12!A30,(IF('Cálculo de compras '!$C$10=cuota18!$C$1,cuota18!A30,(IF('Cálculo de compras '!$C$10=cuota24!$C$1,cuota24!A30,(IF('Cálculo de compras '!$C$10=cuota30!$C$1,cuota30!A30,(IF('Cálculo de compras '!$C$10=cuota32!$C$1,cuota32!A30,(IF('Cálculo de compras '!$C$10=cuota36!$C$1,cuota36!A30,(IF('Cálculo de compras '!$C$10=cuota48!$C$1,cuota48!A30,""))))))))))))))))))))</f>
        <v>0</v>
      </c>
      <c r="B41" s="20">
        <f>(IF('Cálculo de compras '!$C$10=' cuota3'!$C$1,' cuota3'!B30,(IF('Cálculo de compras '!$C$10=cuota6!$C$1,cuota6!B30,(IF('Cálculo de compras '!$C$10='cuota9 '!$C$1,'cuota9 '!B30,(IF('Cálculo de compras '!$C$10=cuota12!$C$1,cuota12!B30,(IF('Cálculo de compras '!$C$10=cuota18!$C$1,cuota18!B30,(IF('Cálculo de compras '!$C$10=cuota24!$C$1,cuota24!B30,(IF('Cálculo de compras '!$C$10=cuota30!$C$1,cuota30!B30,(IF('Cálculo de compras '!$C$10=cuota32!$C$1,cuota32!B30,(IF('Cálculo de compras '!$C$10=cuota36!$C$1,cuota36!B30,(IF('Cálculo de compras '!$C$10=cuota48!$C$1,cuota48!B30,""))))))))))))))))))))</f>
        <v>0</v>
      </c>
      <c r="C41" s="20">
        <f>(IF('Cálculo de compras '!$C$10=' cuota3'!$C$1,' cuota3'!C30,(IF('Cálculo de compras '!$C$10=cuota6!$C$1,cuota6!C30,(IF('Cálculo de compras '!$C$10='cuota9 '!$C$1,'cuota9 '!C30,(IF('Cálculo de compras '!$C$10=cuota12!$C$1,cuota12!C30,(IF('Cálculo de compras '!$C$10=cuota18!$C$1,cuota18!C30,(IF('Cálculo de compras '!$C$10=cuota24!$C$1,cuota24!C30,(IF('Cálculo de compras '!$C$10=cuota30!$C$1,cuota30!C30,(IF('Cálculo de compras '!$C$10=cuota32!$C$1,cuota32!C30,(IF('Cálculo de compras '!$C$10=cuota36!$C$1,cuota36!C30,(IF('Cálculo de compras '!$C$10=cuota48!$C$1,cuota48!C30,""))))))))))))))))))))</f>
        <v>0</v>
      </c>
      <c r="D41" s="15"/>
    </row>
    <row r="42" spans="1:4" x14ac:dyDescent="0.25">
      <c r="A42" s="13">
        <f>(IF('Cálculo de compras '!$C$10=' cuota3'!$C$1,' cuota3'!A31,(IF('Cálculo de compras '!$C$10=cuota6!$C$1,cuota6!A31,(IF('Cálculo de compras '!$C$10='cuota9 '!$C$1,'cuota9 '!A31,(IF('Cálculo de compras '!$C$10=cuota12!$C$1,cuota12!A31,(IF('Cálculo de compras '!$C$10=cuota18!$C$1,cuota18!A31,(IF('Cálculo de compras '!$C$10=cuota24!$C$1,cuota24!A31,(IF('Cálculo de compras '!$C$10=cuota30!$C$1,cuota30!A31,(IF('Cálculo de compras '!$C$10=cuota32!$C$1,cuota32!A31,(IF('Cálculo de compras '!$C$10=cuota36!$C$1,cuota36!A31,(IF('Cálculo de compras '!$C$10=cuota48!$C$1,cuota48!A31,""))))))))))))))))))))</f>
        <v>0</v>
      </c>
      <c r="B42" s="20">
        <f>(IF('Cálculo de compras '!$C$10=' cuota3'!$C$1,' cuota3'!B31,(IF('Cálculo de compras '!$C$10=cuota6!$C$1,cuota6!B31,(IF('Cálculo de compras '!$C$10='cuota9 '!$C$1,'cuota9 '!B31,(IF('Cálculo de compras '!$C$10=cuota12!$C$1,cuota12!B31,(IF('Cálculo de compras '!$C$10=cuota18!$C$1,cuota18!B31,(IF('Cálculo de compras '!$C$10=cuota24!$C$1,cuota24!B31,(IF('Cálculo de compras '!$C$10=cuota30!$C$1,cuota30!B31,(IF('Cálculo de compras '!$C$10=cuota32!$C$1,cuota32!B31,(IF('Cálculo de compras '!$C$10=cuota36!$C$1,cuota36!B31,(IF('Cálculo de compras '!$C$10=cuota48!$C$1,cuota48!B31,""))))))))))))))))))))</f>
        <v>0</v>
      </c>
      <c r="C42" s="20">
        <f>(IF('Cálculo de compras '!$C$10=' cuota3'!$C$1,' cuota3'!C31,(IF('Cálculo de compras '!$C$10=cuota6!$C$1,cuota6!C31,(IF('Cálculo de compras '!$C$10='cuota9 '!$C$1,'cuota9 '!C31,(IF('Cálculo de compras '!$C$10=cuota12!$C$1,cuota12!C31,(IF('Cálculo de compras '!$C$10=cuota18!$C$1,cuota18!C31,(IF('Cálculo de compras '!$C$10=cuota24!$C$1,cuota24!C31,(IF('Cálculo de compras '!$C$10=cuota30!$C$1,cuota30!C31,(IF('Cálculo de compras '!$C$10=cuota32!$C$1,cuota32!C31,(IF('Cálculo de compras '!$C$10=cuota36!$C$1,cuota36!C31,(IF('Cálculo de compras '!$C$10=cuota48!$C$1,cuota48!C31,""))))))))))))))))))))</f>
        <v>0</v>
      </c>
      <c r="D42" s="15"/>
    </row>
    <row r="43" spans="1:4" x14ac:dyDescent="0.25">
      <c r="A43" s="13">
        <f>(IF('Cálculo de compras '!$C$10=' cuota3'!$C$1,' cuota3'!A32,(IF('Cálculo de compras '!$C$10=cuota6!$C$1,cuota6!A32,(IF('Cálculo de compras '!$C$10='cuota9 '!$C$1,'cuota9 '!A32,(IF('Cálculo de compras '!$C$10=cuota12!$C$1,cuota12!A32,(IF('Cálculo de compras '!$C$10=cuota18!$C$1,cuota18!A32,(IF('Cálculo de compras '!$C$10=cuota24!$C$1,cuota24!A32,(IF('Cálculo de compras '!$C$10=cuota30!$C$1,cuota30!A32,(IF('Cálculo de compras '!$C$10=cuota32!$C$1,cuota32!A32,(IF('Cálculo de compras '!$C$10=cuota36!$C$1,cuota36!A32,(IF('Cálculo de compras '!$C$10=cuota48!$C$1,cuota48!A32,""))))))))))))))))))))</f>
        <v>0</v>
      </c>
      <c r="B43" s="20">
        <f>(IF('Cálculo de compras '!$C$10=' cuota3'!$C$1,' cuota3'!B32,(IF('Cálculo de compras '!$C$10=cuota6!$C$1,cuota6!B32,(IF('Cálculo de compras '!$C$10='cuota9 '!$C$1,'cuota9 '!B32,(IF('Cálculo de compras '!$C$10=cuota12!$C$1,cuota12!B32,(IF('Cálculo de compras '!$C$10=cuota18!$C$1,cuota18!B32,(IF('Cálculo de compras '!$C$10=cuota24!$C$1,cuota24!B32,(IF('Cálculo de compras '!$C$10=cuota30!$C$1,cuota30!B32,(IF('Cálculo de compras '!$C$10=cuota32!$C$1,cuota32!B32,(IF('Cálculo de compras '!$C$10=cuota36!$C$1,cuota36!B32,(IF('Cálculo de compras '!$C$10=cuota48!$C$1,cuota48!B32,""))))))))))))))))))))</f>
        <v>0</v>
      </c>
      <c r="C43" s="20">
        <f>(IF('Cálculo de compras '!$C$10=' cuota3'!$C$1,' cuota3'!C32,(IF('Cálculo de compras '!$C$10=cuota6!$C$1,cuota6!C32,(IF('Cálculo de compras '!$C$10='cuota9 '!$C$1,'cuota9 '!C32,(IF('Cálculo de compras '!$C$10=cuota12!$C$1,cuota12!C32,(IF('Cálculo de compras '!$C$10=cuota18!$C$1,cuota18!C32,(IF('Cálculo de compras '!$C$10=cuota24!$C$1,cuota24!C32,(IF('Cálculo de compras '!$C$10=cuota30!$C$1,cuota30!C32,(IF('Cálculo de compras '!$C$10=cuota32!$C$1,cuota32!C32,(IF('Cálculo de compras '!$C$10=cuota36!$C$1,cuota36!C32,(IF('Cálculo de compras '!$C$10=cuota48!$C$1,cuota48!C32,""))))))))))))))))))))</f>
        <v>0</v>
      </c>
      <c r="D43" s="15"/>
    </row>
    <row r="44" spans="1:4" x14ac:dyDescent="0.25">
      <c r="A44" s="13">
        <f>(IF('Cálculo de compras '!$C$10=' cuota3'!$C$1,' cuota3'!A33,(IF('Cálculo de compras '!$C$10=cuota6!$C$1,cuota6!A33,(IF('Cálculo de compras '!$C$10='cuota9 '!$C$1,'cuota9 '!A33,(IF('Cálculo de compras '!$C$10=cuota12!$C$1,cuota12!A33,(IF('Cálculo de compras '!$C$10=cuota18!$C$1,cuota18!A33,(IF('Cálculo de compras '!$C$10=cuota24!$C$1,cuota24!A33,(IF('Cálculo de compras '!$C$10=cuota30!$C$1,cuota30!A33,(IF('Cálculo de compras '!$C$10=cuota32!$C$1,cuota32!A33,(IF('Cálculo de compras '!$C$10=cuota36!$C$1,cuota36!A33,(IF('Cálculo de compras '!$C$10=cuota48!$C$1,cuota48!A33,""))))))))))))))))))))</f>
        <v>0</v>
      </c>
      <c r="B44" s="20">
        <f>(IF('Cálculo de compras '!$C$10=' cuota3'!$C$1,' cuota3'!B33,(IF('Cálculo de compras '!$C$10=cuota6!$C$1,cuota6!B33,(IF('Cálculo de compras '!$C$10='cuota9 '!$C$1,'cuota9 '!B33,(IF('Cálculo de compras '!$C$10=cuota12!$C$1,cuota12!B33,(IF('Cálculo de compras '!$C$10=cuota18!$C$1,cuota18!B33,(IF('Cálculo de compras '!$C$10=cuota24!$C$1,cuota24!B33,(IF('Cálculo de compras '!$C$10=cuota30!$C$1,cuota30!B33,(IF('Cálculo de compras '!$C$10=cuota32!$C$1,cuota32!B33,(IF('Cálculo de compras '!$C$10=cuota36!$C$1,cuota36!B33,(IF('Cálculo de compras '!$C$10=cuota48!$C$1,cuota48!B33,""))))))))))))))))))))</f>
        <v>0</v>
      </c>
      <c r="C44" s="20">
        <f>(IF('Cálculo de compras '!$C$10=' cuota3'!$C$1,' cuota3'!C33,(IF('Cálculo de compras '!$C$10=cuota6!$C$1,cuota6!C33,(IF('Cálculo de compras '!$C$10='cuota9 '!$C$1,'cuota9 '!C33,(IF('Cálculo de compras '!$C$10=cuota12!$C$1,cuota12!C33,(IF('Cálculo de compras '!$C$10=cuota18!$C$1,cuota18!C33,(IF('Cálculo de compras '!$C$10=cuota24!$C$1,cuota24!C33,(IF('Cálculo de compras '!$C$10=cuota30!$C$1,cuota30!C33,(IF('Cálculo de compras '!$C$10=cuota32!$C$1,cuota32!C33,(IF('Cálculo de compras '!$C$10=cuota36!$C$1,cuota36!C33,(IF('Cálculo de compras '!$C$10=cuota48!$C$1,cuota48!C33,""))))))))))))))))))))</f>
        <v>0</v>
      </c>
      <c r="D44" s="15"/>
    </row>
    <row r="45" spans="1:4" x14ac:dyDescent="0.25">
      <c r="A45" s="13">
        <f>(IF('Cálculo de compras '!$C$10=' cuota3'!$C$1,' cuota3'!A34,(IF('Cálculo de compras '!$C$10=cuota6!$C$1,cuota6!A34,(IF('Cálculo de compras '!$C$10='cuota9 '!$C$1,'cuota9 '!A34,(IF('Cálculo de compras '!$C$10=cuota12!$C$1,cuota12!A34,(IF('Cálculo de compras '!$C$10=cuota18!$C$1,cuota18!A34,(IF('Cálculo de compras '!$C$10=cuota24!$C$1,cuota24!A34,(IF('Cálculo de compras '!$C$10=cuota30!$C$1,cuota30!A34,(IF('Cálculo de compras '!$C$10=cuota32!$C$1,cuota32!A34,(IF('Cálculo de compras '!$C$10=cuota36!$C$1,cuota36!A34,(IF('Cálculo de compras '!$C$10=cuota48!$C$1,cuota48!A34,""))))))))))))))))))))</f>
        <v>0</v>
      </c>
      <c r="B45" s="20">
        <f>(IF('Cálculo de compras '!$C$10=' cuota3'!$C$1,' cuota3'!B34,(IF('Cálculo de compras '!$C$10=cuota6!$C$1,cuota6!B34,(IF('Cálculo de compras '!$C$10='cuota9 '!$C$1,'cuota9 '!B34,(IF('Cálculo de compras '!$C$10=cuota12!$C$1,cuota12!B34,(IF('Cálculo de compras '!$C$10=cuota18!$C$1,cuota18!B34,(IF('Cálculo de compras '!$C$10=cuota24!$C$1,cuota24!B34,(IF('Cálculo de compras '!$C$10=cuota30!$C$1,cuota30!B34,(IF('Cálculo de compras '!$C$10=cuota32!$C$1,cuota32!B34,(IF('Cálculo de compras '!$C$10=cuota36!$C$1,cuota36!B34,(IF('Cálculo de compras '!$C$10=cuota48!$C$1,cuota48!B34,""))))))))))))))))))))</f>
        <v>0</v>
      </c>
      <c r="C45" s="20">
        <f>(IF('Cálculo de compras '!$C$10=' cuota3'!$C$1,' cuota3'!C34,(IF('Cálculo de compras '!$C$10=cuota6!$C$1,cuota6!C34,(IF('Cálculo de compras '!$C$10='cuota9 '!$C$1,'cuota9 '!C34,(IF('Cálculo de compras '!$C$10=cuota12!$C$1,cuota12!C34,(IF('Cálculo de compras '!$C$10=cuota18!$C$1,cuota18!C34,(IF('Cálculo de compras '!$C$10=cuota24!$C$1,cuota24!C34,(IF('Cálculo de compras '!$C$10=cuota30!$C$1,cuota30!C34,(IF('Cálculo de compras '!$C$10=cuota32!$C$1,cuota32!C34,(IF('Cálculo de compras '!$C$10=cuota36!$C$1,cuota36!C34,(IF('Cálculo de compras '!$C$10=cuota48!$C$1,cuota48!C34,""))))))))))))))))))))</f>
        <v>0</v>
      </c>
      <c r="D45" s="15"/>
    </row>
    <row r="46" spans="1:4" x14ac:dyDescent="0.25">
      <c r="A46" s="13">
        <f>(IF('Cálculo de compras '!$C$10=' cuota3'!$C$1,' cuota3'!A35,(IF('Cálculo de compras '!$C$10=cuota6!$C$1,cuota6!A35,(IF('Cálculo de compras '!$C$10='cuota9 '!$C$1,'cuota9 '!A35,(IF('Cálculo de compras '!$C$10=cuota12!$C$1,cuota12!A35,(IF('Cálculo de compras '!$C$10=cuota18!$C$1,cuota18!A35,(IF('Cálculo de compras '!$C$10=cuota24!$C$1,cuota24!A35,(IF('Cálculo de compras '!$C$10=cuota30!$C$1,cuota30!A35,(IF('Cálculo de compras '!$C$10=cuota32!$C$1,cuota32!A35,(IF('Cálculo de compras '!$C$10=cuota36!$C$1,cuota36!A35,(IF('Cálculo de compras '!$C$10=cuota48!$C$1,cuota48!A35,""))))))))))))))))))))</f>
        <v>0</v>
      </c>
      <c r="B46" s="20">
        <f>(IF('Cálculo de compras '!$C$10=' cuota3'!$C$1,' cuota3'!B35,(IF('Cálculo de compras '!$C$10=cuota6!$C$1,cuota6!B35,(IF('Cálculo de compras '!$C$10='cuota9 '!$C$1,'cuota9 '!B35,(IF('Cálculo de compras '!$C$10=cuota12!$C$1,cuota12!B35,(IF('Cálculo de compras '!$C$10=cuota18!$C$1,cuota18!B35,(IF('Cálculo de compras '!$C$10=cuota24!$C$1,cuota24!B35,(IF('Cálculo de compras '!$C$10=cuota30!$C$1,cuota30!B35,(IF('Cálculo de compras '!$C$10=cuota32!$C$1,cuota32!B35,(IF('Cálculo de compras '!$C$10=cuota36!$C$1,cuota36!B35,(IF('Cálculo de compras '!$C$10=cuota48!$C$1,cuota48!B35,""))))))))))))))))))))</f>
        <v>0</v>
      </c>
      <c r="C46" s="20">
        <f>(IF('Cálculo de compras '!$C$10=' cuota3'!$C$1,' cuota3'!C35,(IF('Cálculo de compras '!$C$10=cuota6!$C$1,cuota6!C35,(IF('Cálculo de compras '!$C$10='cuota9 '!$C$1,'cuota9 '!C35,(IF('Cálculo de compras '!$C$10=cuota12!$C$1,cuota12!C35,(IF('Cálculo de compras '!$C$10=cuota18!$C$1,cuota18!C35,(IF('Cálculo de compras '!$C$10=cuota24!$C$1,cuota24!C35,(IF('Cálculo de compras '!$C$10=cuota30!$C$1,cuota30!C35,(IF('Cálculo de compras '!$C$10=cuota32!$C$1,cuota32!C35,(IF('Cálculo de compras '!$C$10=cuota36!$C$1,cuota36!C35,(IF('Cálculo de compras '!$C$10=cuota48!$C$1,cuota48!C35,""))))))))))))))))))))</f>
        <v>0</v>
      </c>
      <c r="D46" s="15"/>
    </row>
    <row r="47" spans="1:4" x14ac:dyDescent="0.25">
      <c r="A47" s="13">
        <f>(IF('Cálculo de compras '!$C$10=' cuota3'!$C$1,' cuota3'!A36,(IF('Cálculo de compras '!$C$10=cuota6!$C$1,cuota6!A36,(IF('Cálculo de compras '!$C$10='cuota9 '!$C$1,'cuota9 '!A36,(IF('Cálculo de compras '!$C$10=cuota12!$C$1,cuota12!A36,(IF('Cálculo de compras '!$C$10=cuota18!$C$1,cuota18!A36,(IF('Cálculo de compras '!$C$10=cuota24!$C$1,cuota24!A36,(IF('Cálculo de compras '!$C$10=cuota30!$C$1,cuota30!A36,(IF('Cálculo de compras '!$C$10=cuota32!$C$1,cuota32!A36,(IF('Cálculo de compras '!$C$10=cuota36!$C$1,cuota36!A36,(IF('Cálculo de compras '!$C$10=cuota48!$C$1,cuota48!A36,""))))))))))))))))))))</f>
        <v>0</v>
      </c>
      <c r="B47" s="20">
        <f>(IF('Cálculo de compras '!$C$10=' cuota3'!$C$1,' cuota3'!B36,(IF('Cálculo de compras '!$C$10=cuota6!$C$1,cuota6!B36,(IF('Cálculo de compras '!$C$10='cuota9 '!$C$1,'cuota9 '!B36,(IF('Cálculo de compras '!$C$10=cuota12!$C$1,cuota12!B36,(IF('Cálculo de compras '!$C$10=cuota18!$C$1,cuota18!B36,(IF('Cálculo de compras '!$C$10=cuota24!$C$1,cuota24!B36,(IF('Cálculo de compras '!$C$10=cuota30!$C$1,cuota30!B36,(IF('Cálculo de compras '!$C$10=cuota32!$C$1,cuota32!B36,(IF('Cálculo de compras '!$C$10=cuota36!$C$1,cuota36!B36,(IF('Cálculo de compras '!$C$10=cuota48!$C$1,cuota48!B36,""))))))))))))))))))))</f>
        <v>0</v>
      </c>
      <c r="C47" s="20">
        <f>(IF('Cálculo de compras '!$C$10=' cuota3'!$C$1,' cuota3'!C36,(IF('Cálculo de compras '!$C$10=cuota6!$C$1,cuota6!C36,(IF('Cálculo de compras '!$C$10='cuota9 '!$C$1,'cuota9 '!C36,(IF('Cálculo de compras '!$C$10=cuota12!$C$1,cuota12!C36,(IF('Cálculo de compras '!$C$10=cuota18!$C$1,cuota18!C36,(IF('Cálculo de compras '!$C$10=cuota24!$C$1,cuota24!C36,(IF('Cálculo de compras '!$C$10=cuota30!$C$1,cuota30!C36,(IF('Cálculo de compras '!$C$10=cuota32!$C$1,cuota32!C36,(IF('Cálculo de compras '!$C$10=cuota36!$C$1,cuota36!C36,(IF('Cálculo de compras '!$C$10=cuota48!$C$1,cuota48!C36,""))))))))))))))))))))</f>
        <v>0</v>
      </c>
      <c r="D47" s="15"/>
    </row>
    <row r="48" spans="1:4" x14ac:dyDescent="0.25">
      <c r="A48" s="13">
        <f>(IF('Cálculo de compras '!$C$10=' cuota3'!$C$1,' cuota3'!A37,(IF('Cálculo de compras '!$C$10=cuota6!$C$1,cuota6!A37,(IF('Cálculo de compras '!$C$10='cuota9 '!$C$1,'cuota9 '!A37,(IF('Cálculo de compras '!$C$10=cuota12!$C$1,cuota12!A37,(IF('Cálculo de compras '!$C$10=cuota18!$C$1,cuota18!A37,(IF('Cálculo de compras '!$C$10=cuota24!$C$1,cuota24!A37,(IF('Cálculo de compras '!$C$10=cuota30!$C$1,cuota30!A37,(IF('Cálculo de compras '!$C$10=cuota32!$C$1,cuota32!A37,(IF('Cálculo de compras '!$C$10=cuota36!$C$1,cuota36!A37,(IF('Cálculo de compras '!$C$10=cuota48!$C$1,cuota48!A37,""))))))))))))))))))))</f>
        <v>0</v>
      </c>
      <c r="B48" s="20">
        <f>(IF('Cálculo de compras '!$C$10=' cuota3'!$C$1,' cuota3'!B37,(IF('Cálculo de compras '!$C$10=cuota6!$C$1,cuota6!B37,(IF('Cálculo de compras '!$C$10='cuota9 '!$C$1,'cuota9 '!B37,(IF('Cálculo de compras '!$C$10=cuota12!$C$1,cuota12!B37,(IF('Cálculo de compras '!$C$10=cuota18!$C$1,cuota18!B37,(IF('Cálculo de compras '!$C$10=cuota24!$C$1,cuota24!B37,(IF('Cálculo de compras '!$C$10=cuota30!$C$1,cuota30!B37,(IF('Cálculo de compras '!$C$10=cuota32!$C$1,cuota32!B37,(IF('Cálculo de compras '!$C$10=cuota36!$C$1,cuota36!B37,(IF('Cálculo de compras '!$C$10=cuota48!$C$1,cuota48!B37,""))))))))))))))))))))</f>
        <v>0</v>
      </c>
      <c r="C48" s="20">
        <f>(IF('Cálculo de compras '!$C$10=' cuota3'!$C$1,' cuota3'!C37,(IF('Cálculo de compras '!$C$10=cuota6!$C$1,cuota6!C37,(IF('Cálculo de compras '!$C$10='cuota9 '!$C$1,'cuota9 '!C37,(IF('Cálculo de compras '!$C$10=cuota12!$C$1,cuota12!C37,(IF('Cálculo de compras '!$C$10=cuota18!$C$1,cuota18!C37,(IF('Cálculo de compras '!$C$10=cuota24!$C$1,cuota24!C37,(IF('Cálculo de compras '!$C$10=cuota30!$C$1,cuota30!C37,(IF('Cálculo de compras '!$C$10=cuota32!$C$1,cuota32!C37,(IF('Cálculo de compras '!$C$10=cuota36!$C$1,cuota36!C37,(IF('Cálculo de compras '!$C$10=cuota48!$C$1,cuota48!C37,""))))))))))))))))))))</f>
        <v>0</v>
      </c>
      <c r="D48" s="15"/>
    </row>
    <row r="49" spans="1:4" x14ac:dyDescent="0.25">
      <c r="A49" s="13">
        <f>(IF('Cálculo de compras '!$C$10=' cuota3'!$C$1,' cuota3'!A38,(IF('Cálculo de compras '!$C$10=cuota6!$C$1,cuota6!A38,(IF('Cálculo de compras '!$C$10='cuota9 '!$C$1,'cuota9 '!A38,(IF('Cálculo de compras '!$C$10=cuota12!$C$1,cuota12!A38,(IF('Cálculo de compras '!$C$10=cuota18!$C$1,cuota18!A38,(IF('Cálculo de compras '!$C$10=cuota24!$C$1,cuota24!A38,(IF('Cálculo de compras '!$C$10=cuota30!$C$1,cuota30!A38,(IF('Cálculo de compras '!$C$10=cuota32!$C$1,cuota32!A38,(IF('Cálculo de compras '!$C$10=cuota36!$C$1,cuota36!A38,(IF('Cálculo de compras '!$C$10=cuota48!$C$1,cuota48!A38,""))))))))))))))))))))</f>
        <v>0</v>
      </c>
      <c r="B49" s="20">
        <f>(IF('Cálculo de compras '!$C$10=' cuota3'!$C$1,' cuota3'!B38,(IF('Cálculo de compras '!$C$10=cuota6!$C$1,cuota6!B38,(IF('Cálculo de compras '!$C$10='cuota9 '!$C$1,'cuota9 '!B38,(IF('Cálculo de compras '!$C$10=cuota12!$C$1,cuota12!B38,(IF('Cálculo de compras '!$C$10=cuota18!$C$1,cuota18!B38,(IF('Cálculo de compras '!$C$10=cuota24!$C$1,cuota24!B38,(IF('Cálculo de compras '!$C$10=cuota30!$C$1,cuota30!B38,(IF('Cálculo de compras '!$C$10=cuota32!$C$1,cuota32!B38,(IF('Cálculo de compras '!$C$10=cuota36!$C$1,cuota36!B38,(IF('Cálculo de compras '!$C$10=cuota48!$C$1,cuota48!B38,""))))))))))))))))))))</f>
        <v>0</v>
      </c>
      <c r="C49" s="20">
        <f>(IF('Cálculo de compras '!$C$10=' cuota3'!$C$1,' cuota3'!C38,(IF('Cálculo de compras '!$C$10=cuota6!$C$1,cuota6!C38,(IF('Cálculo de compras '!$C$10='cuota9 '!$C$1,'cuota9 '!C38,(IF('Cálculo de compras '!$C$10=cuota12!$C$1,cuota12!C38,(IF('Cálculo de compras '!$C$10=cuota18!$C$1,cuota18!C38,(IF('Cálculo de compras '!$C$10=cuota24!$C$1,cuota24!C38,(IF('Cálculo de compras '!$C$10=cuota30!$C$1,cuota30!C38,(IF('Cálculo de compras '!$C$10=cuota32!$C$1,cuota32!C38,(IF('Cálculo de compras '!$C$10=cuota36!$C$1,cuota36!C38,(IF('Cálculo de compras '!$C$10=cuota48!$C$1,cuota48!C38,""))))))))))))))))))))</f>
        <v>0</v>
      </c>
      <c r="D49" s="15"/>
    </row>
    <row r="50" spans="1:4" x14ac:dyDescent="0.25">
      <c r="A50" s="13">
        <f>(IF('Cálculo de compras '!$C$10=' cuota3'!$C$1,' cuota3'!A39,(IF('Cálculo de compras '!$C$10=cuota6!$C$1,cuota6!A39,(IF('Cálculo de compras '!$C$10='cuota9 '!$C$1,'cuota9 '!A39,(IF('Cálculo de compras '!$C$10=cuota12!$C$1,cuota12!A39,(IF('Cálculo de compras '!$C$10=cuota18!$C$1,cuota18!A39,(IF('Cálculo de compras '!$C$10=cuota24!$C$1,cuota24!A39,(IF('Cálculo de compras '!$C$10=cuota30!$C$1,cuota30!A39,(IF('Cálculo de compras '!$C$10=cuota32!$C$1,cuota32!A39,(IF('Cálculo de compras '!$C$10=cuota36!$C$1,cuota36!A39,(IF('Cálculo de compras '!$C$10=cuota48!$C$1,cuota48!A39,""))))))))))))))))))))</f>
        <v>0</v>
      </c>
      <c r="B50" s="20">
        <f>(IF('Cálculo de compras '!$C$10=' cuota3'!$C$1,' cuota3'!B39,(IF('Cálculo de compras '!$C$10=cuota6!$C$1,cuota6!B39,(IF('Cálculo de compras '!$C$10='cuota9 '!$C$1,'cuota9 '!B39,(IF('Cálculo de compras '!$C$10=cuota12!$C$1,cuota12!B39,(IF('Cálculo de compras '!$C$10=cuota18!$C$1,cuota18!B39,(IF('Cálculo de compras '!$C$10=cuota24!$C$1,cuota24!B39,(IF('Cálculo de compras '!$C$10=cuota30!$C$1,cuota30!B39,(IF('Cálculo de compras '!$C$10=cuota32!$C$1,cuota32!B39,(IF('Cálculo de compras '!$C$10=cuota36!$C$1,cuota36!B39,(IF('Cálculo de compras '!$C$10=cuota48!$C$1,cuota48!B39,""))))))))))))))))))))</f>
        <v>0</v>
      </c>
      <c r="C50" s="20">
        <f>(IF('Cálculo de compras '!$C$10=' cuota3'!$C$1,' cuota3'!C39,(IF('Cálculo de compras '!$C$10=cuota6!$C$1,cuota6!C39,(IF('Cálculo de compras '!$C$10='cuota9 '!$C$1,'cuota9 '!C39,(IF('Cálculo de compras '!$C$10=cuota12!$C$1,cuota12!C39,(IF('Cálculo de compras '!$C$10=cuota18!$C$1,cuota18!C39,(IF('Cálculo de compras '!$C$10=cuota24!$C$1,cuota24!C39,(IF('Cálculo de compras '!$C$10=cuota30!$C$1,cuota30!C39,(IF('Cálculo de compras '!$C$10=cuota32!$C$1,cuota32!C39,(IF('Cálculo de compras '!$C$10=cuota36!$C$1,cuota36!C39,(IF('Cálculo de compras '!$C$10=cuota48!$C$1,cuota48!C39,""))))))))))))))))))))</f>
        <v>0</v>
      </c>
      <c r="D50" s="15"/>
    </row>
    <row r="51" spans="1:4" x14ac:dyDescent="0.25">
      <c r="A51" s="13">
        <f>(IF('Cálculo de compras '!$C$10=' cuota3'!$C$1,' cuota3'!A40,(IF('Cálculo de compras '!$C$10=cuota6!$C$1,cuota6!A40,(IF('Cálculo de compras '!$C$10='cuota9 '!$C$1,'cuota9 '!A40,(IF('Cálculo de compras '!$C$10=cuota12!$C$1,cuota12!A40,(IF('Cálculo de compras '!$C$10=cuota18!$C$1,cuota18!A40,(IF('Cálculo de compras '!$C$10=cuota24!$C$1,cuota24!A40,(IF('Cálculo de compras '!$C$10=cuota30!$C$1,cuota30!A40,(IF('Cálculo de compras '!$C$10=cuota32!$C$1,cuota32!A40,(IF('Cálculo de compras '!$C$10=cuota36!$C$1,cuota36!A40,(IF('Cálculo de compras '!$C$10=cuota48!$C$1,cuota48!A40,""))))))))))))))))))))</f>
        <v>0</v>
      </c>
      <c r="B51" s="20">
        <f>(IF('Cálculo de compras '!$C$10=' cuota3'!$C$1,' cuota3'!B40,(IF('Cálculo de compras '!$C$10=cuota6!$C$1,cuota6!B40,(IF('Cálculo de compras '!$C$10='cuota9 '!$C$1,'cuota9 '!B40,(IF('Cálculo de compras '!$C$10=cuota12!$C$1,cuota12!B40,(IF('Cálculo de compras '!$C$10=cuota18!$C$1,cuota18!B40,(IF('Cálculo de compras '!$C$10=cuota24!$C$1,cuota24!B40,(IF('Cálculo de compras '!$C$10=cuota30!$C$1,cuota30!B40,(IF('Cálculo de compras '!$C$10=cuota32!$C$1,cuota32!B40,(IF('Cálculo de compras '!$C$10=cuota36!$C$1,cuota36!B40,(IF('Cálculo de compras '!$C$10=cuota48!$C$1,cuota48!B40,""))))))))))))))))))))</f>
        <v>0</v>
      </c>
      <c r="C51" s="20">
        <f>(IF('Cálculo de compras '!$C$10=' cuota3'!$C$1,' cuota3'!C40,(IF('Cálculo de compras '!$C$10=cuota6!$C$1,cuota6!C40,(IF('Cálculo de compras '!$C$10='cuota9 '!$C$1,'cuota9 '!C40,(IF('Cálculo de compras '!$C$10=cuota12!$C$1,cuota12!C40,(IF('Cálculo de compras '!$C$10=cuota18!$C$1,cuota18!C40,(IF('Cálculo de compras '!$C$10=cuota24!$C$1,cuota24!C40,(IF('Cálculo de compras '!$C$10=cuota30!$C$1,cuota30!C40,(IF('Cálculo de compras '!$C$10=cuota32!$C$1,cuota32!C40,(IF('Cálculo de compras '!$C$10=cuota36!$C$1,cuota36!C40,(IF('Cálculo de compras '!$C$10=cuota48!$C$1,cuota48!C40,""))))))))))))))))))))</f>
        <v>0</v>
      </c>
      <c r="D51" s="15"/>
    </row>
    <row r="52" spans="1:4" x14ac:dyDescent="0.25">
      <c r="A52" s="13">
        <f>(IF('Cálculo de compras '!$C$10=' cuota3'!$C$1,' cuota3'!A41,(IF('Cálculo de compras '!$C$10=cuota6!$C$1,cuota6!A41,(IF('Cálculo de compras '!$C$10='cuota9 '!$C$1,'cuota9 '!A41,(IF('Cálculo de compras '!$C$10=cuota12!$C$1,cuota12!A41,(IF('Cálculo de compras '!$C$10=cuota18!$C$1,cuota18!A41,(IF('Cálculo de compras '!$C$10=cuota24!$C$1,cuota24!A41,(IF('Cálculo de compras '!$C$10=cuota30!$C$1,cuota30!A41,(IF('Cálculo de compras '!$C$10=cuota32!$C$1,cuota32!A41,(IF('Cálculo de compras '!$C$10=cuota36!$C$1,cuota36!A41,(IF('Cálculo de compras '!$C$10=cuota48!$C$1,cuota48!A41,""))))))))))))))))))))</f>
        <v>0</v>
      </c>
      <c r="B52" s="20">
        <f>(IF('Cálculo de compras '!$C$10=' cuota3'!$C$1,' cuota3'!B41,(IF('Cálculo de compras '!$C$10=cuota6!$C$1,cuota6!B41,(IF('Cálculo de compras '!$C$10='cuota9 '!$C$1,'cuota9 '!B41,(IF('Cálculo de compras '!$C$10=cuota12!$C$1,cuota12!B41,(IF('Cálculo de compras '!$C$10=cuota18!$C$1,cuota18!B41,(IF('Cálculo de compras '!$C$10=cuota24!$C$1,cuota24!B41,(IF('Cálculo de compras '!$C$10=cuota30!$C$1,cuota30!B41,(IF('Cálculo de compras '!$C$10=cuota32!$C$1,cuota32!B41,(IF('Cálculo de compras '!$C$10=cuota36!$C$1,cuota36!B41,(IF('Cálculo de compras '!$C$10=cuota48!$C$1,cuota48!B41,""))))))))))))))))))))</f>
        <v>0</v>
      </c>
      <c r="C52" s="20">
        <f>(IF('Cálculo de compras '!$C$10=' cuota3'!$C$1,' cuota3'!C41,(IF('Cálculo de compras '!$C$10=cuota6!$C$1,cuota6!C41,(IF('Cálculo de compras '!$C$10='cuota9 '!$C$1,'cuota9 '!C41,(IF('Cálculo de compras '!$C$10=cuota12!$C$1,cuota12!C41,(IF('Cálculo de compras '!$C$10=cuota18!$C$1,cuota18!C41,(IF('Cálculo de compras '!$C$10=cuota24!$C$1,cuota24!C41,(IF('Cálculo de compras '!$C$10=cuota30!$C$1,cuota30!C41,(IF('Cálculo de compras '!$C$10=cuota32!$C$1,cuota32!C41,(IF('Cálculo de compras '!$C$10=cuota36!$C$1,cuota36!C41,(IF('Cálculo de compras '!$C$10=cuota48!$C$1,cuota48!C41,""))))))))))))))))))))</f>
        <v>0</v>
      </c>
      <c r="D52" s="15"/>
    </row>
    <row r="53" spans="1:4" x14ac:dyDescent="0.25">
      <c r="A53" s="13">
        <f>(IF('Cálculo de compras '!$C$10=' cuota3'!$C$1,' cuota3'!A42,(IF('Cálculo de compras '!$C$10=cuota6!$C$1,cuota6!A42,(IF('Cálculo de compras '!$C$10='cuota9 '!$C$1,'cuota9 '!A42,(IF('Cálculo de compras '!$C$10=cuota12!$C$1,cuota12!A42,(IF('Cálculo de compras '!$C$10=cuota18!$C$1,cuota18!A42,(IF('Cálculo de compras '!$C$10=cuota24!$C$1,cuota24!A42,(IF('Cálculo de compras '!$C$10=cuota30!$C$1,cuota30!A42,(IF('Cálculo de compras '!$C$10=cuota32!$C$1,cuota32!A42,(IF('Cálculo de compras '!$C$10=cuota36!$C$1,cuota36!A42,(IF('Cálculo de compras '!$C$10=cuota48!$C$1,cuota48!A42,""))))))))))))))))))))</f>
        <v>0</v>
      </c>
      <c r="B53" s="20">
        <f>(IF('Cálculo de compras '!$C$10=' cuota3'!$C$1,' cuota3'!B42,(IF('Cálculo de compras '!$C$10=cuota6!$C$1,cuota6!B42,(IF('Cálculo de compras '!$C$10='cuota9 '!$C$1,'cuota9 '!B42,(IF('Cálculo de compras '!$C$10=cuota12!$C$1,cuota12!B42,(IF('Cálculo de compras '!$C$10=cuota18!$C$1,cuota18!B42,(IF('Cálculo de compras '!$C$10=cuota24!$C$1,cuota24!B42,(IF('Cálculo de compras '!$C$10=cuota30!$C$1,cuota30!B42,(IF('Cálculo de compras '!$C$10=cuota32!$C$1,cuota32!B42,(IF('Cálculo de compras '!$C$10=cuota36!$C$1,cuota36!B42,(IF('Cálculo de compras '!$C$10=cuota48!$C$1,cuota48!B42,""))))))))))))))))))))</f>
        <v>0</v>
      </c>
      <c r="C53" s="20">
        <f>(IF('Cálculo de compras '!$C$10=' cuota3'!$C$1,' cuota3'!C42,(IF('Cálculo de compras '!$C$10=cuota6!$C$1,cuota6!C42,(IF('Cálculo de compras '!$C$10='cuota9 '!$C$1,'cuota9 '!C42,(IF('Cálculo de compras '!$C$10=cuota12!$C$1,cuota12!C42,(IF('Cálculo de compras '!$C$10=cuota18!$C$1,cuota18!C42,(IF('Cálculo de compras '!$C$10=cuota24!$C$1,cuota24!C42,(IF('Cálculo de compras '!$C$10=cuota30!$C$1,cuota30!C42,(IF('Cálculo de compras '!$C$10=cuota32!$C$1,cuota32!C42,(IF('Cálculo de compras '!$C$10=cuota36!$C$1,cuota36!C42,(IF('Cálculo de compras '!$C$10=cuota48!$C$1,cuota48!C42,""))))))))))))))))))))</f>
        <v>0</v>
      </c>
      <c r="D53" s="15"/>
    </row>
    <row r="54" spans="1:4" x14ac:dyDescent="0.25">
      <c r="A54" s="13">
        <f>(IF('Cálculo de compras '!$C$10=' cuota3'!$C$1,' cuota3'!A43,(IF('Cálculo de compras '!$C$10=cuota6!$C$1,cuota6!A43,(IF('Cálculo de compras '!$C$10='cuota9 '!$C$1,'cuota9 '!A43,(IF('Cálculo de compras '!$C$10=cuota12!$C$1,cuota12!A43,(IF('Cálculo de compras '!$C$10=cuota18!$C$1,cuota18!A43,(IF('Cálculo de compras '!$C$10=cuota24!$C$1,cuota24!A43,(IF('Cálculo de compras '!$C$10=cuota30!$C$1,cuota30!A43,(IF('Cálculo de compras '!$C$10=cuota32!$C$1,cuota32!A43,(IF('Cálculo de compras '!$C$10=cuota36!$C$1,cuota36!A43,(IF('Cálculo de compras '!$C$10=cuota48!$C$1,cuota48!A43,""))))))))))))))))))))</f>
        <v>0</v>
      </c>
      <c r="B54" s="20">
        <f>(IF('Cálculo de compras '!$C$10=' cuota3'!$C$1,' cuota3'!B43,(IF('Cálculo de compras '!$C$10=cuota6!$C$1,cuota6!B43,(IF('Cálculo de compras '!$C$10='cuota9 '!$C$1,'cuota9 '!B43,(IF('Cálculo de compras '!$C$10=cuota12!$C$1,cuota12!B43,(IF('Cálculo de compras '!$C$10=cuota18!$C$1,cuota18!B43,(IF('Cálculo de compras '!$C$10=cuota24!$C$1,cuota24!B43,(IF('Cálculo de compras '!$C$10=cuota30!$C$1,cuota30!B43,(IF('Cálculo de compras '!$C$10=cuota32!$C$1,cuota32!B43,(IF('Cálculo de compras '!$C$10=cuota36!$C$1,cuota36!B43,(IF('Cálculo de compras '!$C$10=cuota48!$C$1,cuota48!B43,""))))))))))))))))))))</f>
        <v>0</v>
      </c>
      <c r="C54" s="20">
        <f>(IF('Cálculo de compras '!$C$10=' cuota3'!$C$1,' cuota3'!C43,(IF('Cálculo de compras '!$C$10=cuota6!$C$1,cuota6!C43,(IF('Cálculo de compras '!$C$10='cuota9 '!$C$1,'cuota9 '!C43,(IF('Cálculo de compras '!$C$10=cuota12!$C$1,cuota12!C43,(IF('Cálculo de compras '!$C$10=cuota18!$C$1,cuota18!C43,(IF('Cálculo de compras '!$C$10=cuota24!$C$1,cuota24!C43,(IF('Cálculo de compras '!$C$10=cuota30!$C$1,cuota30!C43,(IF('Cálculo de compras '!$C$10=cuota32!$C$1,cuota32!C43,(IF('Cálculo de compras '!$C$10=cuota36!$C$1,cuota36!C43,(IF('Cálculo de compras '!$C$10=cuota48!$C$1,cuota48!C43,""))))))))))))))))))))</f>
        <v>0</v>
      </c>
      <c r="D54" s="15"/>
    </row>
    <row r="55" spans="1:4" x14ac:dyDescent="0.25">
      <c r="A55" s="13">
        <f>(IF('Cálculo de compras '!$C$10=' cuota3'!$C$1,' cuota3'!A44,(IF('Cálculo de compras '!$C$10=cuota6!$C$1,cuota6!A44,(IF('Cálculo de compras '!$C$10='cuota9 '!$C$1,'cuota9 '!A44,(IF('Cálculo de compras '!$C$10=cuota12!$C$1,cuota12!A44,(IF('Cálculo de compras '!$C$10=cuota18!$C$1,cuota18!A44,(IF('Cálculo de compras '!$C$10=cuota24!$C$1,cuota24!A44,(IF('Cálculo de compras '!$C$10=cuota30!$C$1,cuota30!A44,(IF('Cálculo de compras '!$C$10=cuota32!$C$1,cuota32!A44,(IF('Cálculo de compras '!$C$10=cuota36!$C$1,cuota36!A44,(IF('Cálculo de compras '!$C$10=cuota48!$C$1,cuota48!A44,""))))))))))))))))))))</f>
        <v>0</v>
      </c>
      <c r="B55" s="20">
        <f>(IF('Cálculo de compras '!$C$10=' cuota3'!$C$1,' cuota3'!B44,(IF('Cálculo de compras '!$C$10=cuota6!$C$1,cuota6!B44,(IF('Cálculo de compras '!$C$10='cuota9 '!$C$1,'cuota9 '!B44,(IF('Cálculo de compras '!$C$10=cuota12!$C$1,cuota12!B44,(IF('Cálculo de compras '!$C$10=cuota18!$C$1,cuota18!B44,(IF('Cálculo de compras '!$C$10=cuota24!$C$1,cuota24!B44,(IF('Cálculo de compras '!$C$10=cuota30!$C$1,cuota30!B44,(IF('Cálculo de compras '!$C$10=cuota32!$C$1,cuota32!B44,(IF('Cálculo de compras '!$C$10=cuota36!$C$1,cuota36!B44,(IF('Cálculo de compras '!$C$10=cuota48!$C$1,cuota48!B44,""))))))))))))))))))))</f>
        <v>0</v>
      </c>
      <c r="C55" s="20">
        <f>(IF('Cálculo de compras '!$C$10=' cuota3'!$C$1,' cuota3'!C44,(IF('Cálculo de compras '!$C$10=cuota6!$C$1,cuota6!C44,(IF('Cálculo de compras '!$C$10='cuota9 '!$C$1,'cuota9 '!C44,(IF('Cálculo de compras '!$C$10=cuota12!$C$1,cuota12!C44,(IF('Cálculo de compras '!$C$10=cuota18!$C$1,cuota18!C44,(IF('Cálculo de compras '!$C$10=cuota24!$C$1,cuota24!C44,(IF('Cálculo de compras '!$C$10=cuota30!$C$1,cuota30!C44,(IF('Cálculo de compras '!$C$10=cuota32!$C$1,cuota32!C44,(IF('Cálculo de compras '!$C$10=cuota36!$C$1,cuota36!C44,(IF('Cálculo de compras '!$C$10=cuota48!$C$1,cuota48!C44,""))))))))))))))))))))</f>
        <v>0</v>
      </c>
      <c r="D55" s="15"/>
    </row>
    <row r="56" spans="1:4" x14ac:dyDescent="0.25">
      <c r="A56" s="13">
        <f>(IF('Cálculo de compras '!$C$10=' cuota3'!$C$1,' cuota3'!A45,(IF('Cálculo de compras '!$C$10=cuota6!$C$1,cuota6!A45,(IF('Cálculo de compras '!$C$10='cuota9 '!$C$1,'cuota9 '!A45,(IF('Cálculo de compras '!$C$10=cuota12!$C$1,cuota12!A45,(IF('Cálculo de compras '!$C$10=cuota18!$C$1,cuota18!A45,(IF('Cálculo de compras '!$C$10=cuota24!$C$1,cuota24!A45,(IF('Cálculo de compras '!$C$10=cuota30!$C$1,cuota30!A45,(IF('Cálculo de compras '!$C$10=cuota32!$C$1,cuota32!A45,(IF('Cálculo de compras '!$C$10=cuota36!$C$1,cuota36!A45,(IF('Cálculo de compras '!$C$10=cuota48!$C$1,cuota48!A45,""))))))))))))))))))))</f>
        <v>0</v>
      </c>
      <c r="B56" s="20">
        <f>(IF('Cálculo de compras '!$C$10=' cuota3'!$C$1,' cuota3'!B45,(IF('Cálculo de compras '!$C$10=cuota6!$C$1,cuota6!B45,(IF('Cálculo de compras '!$C$10='cuota9 '!$C$1,'cuota9 '!B45,(IF('Cálculo de compras '!$C$10=cuota12!$C$1,cuota12!B45,(IF('Cálculo de compras '!$C$10=cuota18!$C$1,cuota18!B45,(IF('Cálculo de compras '!$C$10=cuota24!$C$1,cuota24!B45,(IF('Cálculo de compras '!$C$10=cuota30!$C$1,cuota30!B45,(IF('Cálculo de compras '!$C$10=cuota32!$C$1,cuota32!B45,(IF('Cálculo de compras '!$C$10=cuota36!$C$1,cuota36!B45,(IF('Cálculo de compras '!$C$10=cuota48!$C$1,cuota48!B45,""))))))))))))))))))))</f>
        <v>0</v>
      </c>
      <c r="C56" s="20">
        <f>(IF('Cálculo de compras '!$C$10=' cuota3'!$C$1,' cuota3'!C45,(IF('Cálculo de compras '!$C$10=cuota6!$C$1,cuota6!C45,(IF('Cálculo de compras '!$C$10='cuota9 '!$C$1,'cuota9 '!C45,(IF('Cálculo de compras '!$C$10=cuota12!$C$1,cuota12!C45,(IF('Cálculo de compras '!$C$10=cuota18!$C$1,cuota18!C45,(IF('Cálculo de compras '!$C$10=cuota24!$C$1,cuota24!C45,(IF('Cálculo de compras '!$C$10=cuota30!$C$1,cuota30!C45,(IF('Cálculo de compras '!$C$10=cuota32!$C$1,cuota32!C45,(IF('Cálculo de compras '!$C$10=cuota36!$C$1,cuota36!C45,(IF('Cálculo de compras '!$C$10=cuota48!$C$1,cuota48!C45,""))))))))))))))))))))</f>
        <v>0</v>
      </c>
      <c r="D56" s="15"/>
    </row>
    <row r="57" spans="1:4" x14ac:dyDescent="0.25">
      <c r="A57" s="13">
        <f>(IF('Cálculo de compras '!$C$10=' cuota3'!$C$1,' cuota3'!A46,(IF('Cálculo de compras '!$C$10=cuota6!$C$1,cuota6!A46,(IF('Cálculo de compras '!$C$10='cuota9 '!$C$1,'cuota9 '!A46,(IF('Cálculo de compras '!$C$10=cuota12!$C$1,cuota12!A46,(IF('Cálculo de compras '!$C$10=cuota18!$C$1,cuota18!A46,(IF('Cálculo de compras '!$C$10=cuota24!$C$1,cuota24!A46,(IF('Cálculo de compras '!$C$10=cuota30!$C$1,cuota30!A46,(IF('Cálculo de compras '!$C$10=cuota32!$C$1,cuota32!A46,(IF('Cálculo de compras '!$C$10=cuota36!$C$1,cuota36!A46,(IF('Cálculo de compras '!$C$10=cuota48!$C$1,cuota48!A46,""))))))))))))))))))))</f>
        <v>0</v>
      </c>
      <c r="B57" s="20">
        <f>(IF('Cálculo de compras '!$C$10=' cuota3'!$C$1,' cuota3'!B46,(IF('Cálculo de compras '!$C$10=cuota6!$C$1,cuota6!B46,(IF('Cálculo de compras '!$C$10='cuota9 '!$C$1,'cuota9 '!B46,(IF('Cálculo de compras '!$C$10=cuota12!$C$1,cuota12!B46,(IF('Cálculo de compras '!$C$10=cuota18!$C$1,cuota18!B46,(IF('Cálculo de compras '!$C$10=cuota24!$C$1,cuota24!B46,(IF('Cálculo de compras '!$C$10=cuota30!$C$1,cuota30!B46,(IF('Cálculo de compras '!$C$10=cuota32!$C$1,cuota32!B46,(IF('Cálculo de compras '!$C$10=cuota36!$C$1,cuota36!B46,(IF('Cálculo de compras '!$C$10=cuota48!$C$1,cuota48!B46,""))))))))))))))))))))</f>
        <v>0</v>
      </c>
      <c r="C57" s="20">
        <f>(IF('Cálculo de compras '!$C$10=' cuota3'!$C$1,' cuota3'!C46,(IF('Cálculo de compras '!$C$10=cuota6!$C$1,cuota6!C46,(IF('Cálculo de compras '!$C$10='cuota9 '!$C$1,'cuota9 '!C46,(IF('Cálculo de compras '!$C$10=cuota12!$C$1,cuota12!C46,(IF('Cálculo de compras '!$C$10=cuota18!$C$1,cuota18!C46,(IF('Cálculo de compras '!$C$10=cuota24!$C$1,cuota24!C46,(IF('Cálculo de compras '!$C$10=cuota30!$C$1,cuota30!C46,(IF('Cálculo de compras '!$C$10=cuota32!$C$1,cuota32!C46,(IF('Cálculo de compras '!$C$10=cuota36!$C$1,cuota36!C46,(IF('Cálculo de compras '!$C$10=cuota48!$C$1,cuota48!C46,""))))))))))))))))))))</f>
        <v>0</v>
      </c>
      <c r="D57" s="15"/>
    </row>
    <row r="58" spans="1:4" x14ac:dyDescent="0.25">
      <c r="A58" s="13">
        <f>(IF('Cálculo de compras '!$C$10=' cuota3'!$C$1,' cuota3'!A47,(IF('Cálculo de compras '!$C$10=cuota6!$C$1,cuota6!A47,(IF('Cálculo de compras '!$C$10='cuota9 '!$C$1,'cuota9 '!A47,(IF('Cálculo de compras '!$C$10=cuota12!$C$1,cuota12!A47,(IF('Cálculo de compras '!$C$10=cuota18!$C$1,cuota18!A47,(IF('Cálculo de compras '!$C$10=cuota24!$C$1,cuota24!A47,(IF('Cálculo de compras '!$C$10=cuota30!$C$1,cuota30!A47,(IF('Cálculo de compras '!$C$10=cuota32!$C$1,cuota32!A47,(IF('Cálculo de compras '!$C$10=cuota36!$C$1,cuota36!A47,(IF('Cálculo de compras '!$C$10=cuota48!$C$1,cuota48!A47,""))))))))))))))))))))</f>
        <v>0</v>
      </c>
      <c r="B58" s="20">
        <f>(IF('Cálculo de compras '!$C$10=' cuota3'!$C$1,' cuota3'!B47,(IF('Cálculo de compras '!$C$10=cuota6!$C$1,cuota6!B47,(IF('Cálculo de compras '!$C$10='cuota9 '!$C$1,'cuota9 '!B47,(IF('Cálculo de compras '!$C$10=cuota12!$C$1,cuota12!B47,(IF('Cálculo de compras '!$C$10=cuota18!$C$1,cuota18!B47,(IF('Cálculo de compras '!$C$10=cuota24!$C$1,cuota24!B47,(IF('Cálculo de compras '!$C$10=cuota30!$C$1,cuota30!B47,(IF('Cálculo de compras '!$C$10=cuota32!$C$1,cuota32!B47,(IF('Cálculo de compras '!$C$10=cuota36!$C$1,cuota36!B47,(IF('Cálculo de compras '!$C$10=cuota48!$C$1,cuota48!B47,""))))))))))))))))))))</f>
        <v>0</v>
      </c>
      <c r="C58" s="20">
        <f>(IF('Cálculo de compras '!$C$10=' cuota3'!$C$1,' cuota3'!C47,(IF('Cálculo de compras '!$C$10=cuota6!$C$1,cuota6!C47,(IF('Cálculo de compras '!$C$10='cuota9 '!$C$1,'cuota9 '!C47,(IF('Cálculo de compras '!$C$10=cuota12!$C$1,cuota12!C47,(IF('Cálculo de compras '!$C$10=cuota18!$C$1,cuota18!C47,(IF('Cálculo de compras '!$C$10=cuota24!$C$1,cuota24!C47,(IF('Cálculo de compras '!$C$10=cuota30!$C$1,cuota30!C47,(IF('Cálculo de compras '!$C$10=cuota32!$C$1,cuota32!C47,(IF('Cálculo de compras '!$C$10=cuota36!$C$1,cuota36!C47,(IF('Cálculo de compras '!$C$10=cuota48!$C$1,cuota48!C47,""))))))))))))))))))))</f>
        <v>0</v>
      </c>
      <c r="D58" s="15"/>
    </row>
    <row r="59" spans="1:4" x14ac:dyDescent="0.25">
      <c r="A59" s="13">
        <f>(IF('Cálculo de compras '!$C$10=' cuota3'!$C$1,' cuota3'!A48,(IF('Cálculo de compras '!$C$10=cuota6!$C$1,cuota6!A48,(IF('Cálculo de compras '!$C$10='cuota9 '!$C$1,'cuota9 '!A48,(IF('Cálculo de compras '!$C$10=cuota12!$C$1,cuota12!A48,(IF('Cálculo de compras '!$C$10=cuota18!$C$1,cuota18!A48,(IF('Cálculo de compras '!$C$10=cuota24!$C$1,cuota24!A48,(IF('Cálculo de compras '!$C$10=cuota30!$C$1,cuota30!A48,(IF('Cálculo de compras '!$C$10=cuota32!$C$1,cuota32!A48,(IF('Cálculo de compras '!$C$10=cuota36!$C$1,cuota36!A48,(IF('Cálculo de compras '!$C$10=cuota48!$C$1,cuota48!A48,""))))))))))))))))))))</f>
        <v>0</v>
      </c>
      <c r="B59" s="20">
        <f>(IF('Cálculo de compras '!$C$10=' cuota3'!$C$1,' cuota3'!B48,(IF('Cálculo de compras '!$C$10=cuota6!$C$1,cuota6!B48,(IF('Cálculo de compras '!$C$10='cuota9 '!$C$1,'cuota9 '!B48,(IF('Cálculo de compras '!$C$10=cuota12!$C$1,cuota12!B48,(IF('Cálculo de compras '!$C$10=cuota18!$C$1,cuota18!B48,(IF('Cálculo de compras '!$C$10=cuota24!$C$1,cuota24!B48,(IF('Cálculo de compras '!$C$10=cuota30!$C$1,cuota30!B48,(IF('Cálculo de compras '!$C$10=cuota32!$C$1,cuota32!B48,(IF('Cálculo de compras '!$C$10=cuota36!$C$1,cuota36!B48,(IF('Cálculo de compras '!$C$10=cuota48!$C$1,cuota48!B48,""))))))))))))))))))))</f>
        <v>0</v>
      </c>
      <c r="C59" s="20">
        <f>(IF('Cálculo de compras '!$C$10=' cuota3'!$C$1,' cuota3'!C48,(IF('Cálculo de compras '!$C$10=cuota6!$C$1,cuota6!C48,(IF('Cálculo de compras '!$C$10='cuota9 '!$C$1,'cuota9 '!C48,(IF('Cálculo de compras '!$C$10=cuota12!$C$1,cuota12!C48,(IF('Cálculo de compras '!$C$10=cuota18!$C$1,cuota18!C48,(IF('Cálculo de compras '!$C$10=cuota24!$C$1,cuota24!C48,(IF('Cálculo de compras '!$C$10=cuota30!$C$1,cuota30!C48,(IF('Cálculo de compras '!$C$10=cuota32!$C$1,cuota32!C48,(IF('Cálculo de compras '!$C$10=cuota36!$C$1,cuota36!C48,(IF('Cálculo de compras '!$C$10=cuota48!$C$1,cuota48!C48,""))))))))))))))))))))</f>
        <v>0</v>
      </c>
      <c r="D59" s="15"/>
    </row>
    <row r="60" spans="1:4" x14ac:dyDescent="0.25">
      <c r="A60" s="13">
        <f>(IF('Cálculo de compras '!$C$10=' cuota3'!$C$1,' cuota3'!A49,(IF('Cálculo de compras '!$C$10=cuota6!$C$1,cuota6!A49,(IF('Cálculo de compras '!$C$10='cuota9 '!$C$1,'cuota9 '!A49,(IF('Cálculo de compras '!$C$10=cuota12!$C$1,cuota12!A49,(IF('Cálculo de compras '!$C$10=cuota18!$C$1,cuota18!A49,(IF('Cálculo de compras '!$C$10=cuota24!$C$1,cuota24!A49,(IF('Cálculo de compras '!$C$10=cuota30!$C$1,cuota30!A49,(IF('Cálculo de compras '!$C$10=cuota32!$C$1,cuota32!A49,(IF('Cálculo de compras '!$C$10=cuota36!$C$1,cuota36!A49,(IF('Cálculo de compras '!$C$10=cuota48!$C$1,cuota48!A49,""))))))))))))))))))))</f>
        <v>0</v>
      </c>
      <c r="B60" s="20">
        <f>(IF('Cálculo de compras '!$C$10=' cuota3'!$C$1,' cuota3'!B49,(IF('Cálculo de compras '!$C$10=cuota6!$C$1,cuota6!B49,(IF('Cálculo de compras '!$C$10='cuota9 '!$C$1,'cuota9 '!B49,(IF('Cálculo de compras '!$C$10=cuota12!$C$1,cuota12!B49,(IF('Cálculo de compras '!$C$10=cuota18!$C$1,cuota18!B49,(IF('Cálculo de compras '!$C$10=cuota24!$C$1,cuota24!B49,(IF('Cálculo de compras '!$C$10=cuota30!$C$1,cuota30!B49,(IF('Cálculo de compras '!$C$10=cuota32!$C$1,cuota32!B49,(IF('Cálculo de compras '!$C$10=cuota36!$C$1,cuota36!B49,(IF('Cálculo de compras '!$C$10=cuota48!$C$1,cuota48!B49,""))))))))))))))))))))</f>
        <v>0</v>
      </c>
      <c r="C60" s="20">
        <f>(IF('Cálculo de compras '!$C$10=' cuota3'!$C$1,' cuota3'!C49,(IF('Cálculo de compras '!$C$10=cuota6!$C$1,cuota6!C49,(IF('Cálculo de compras '!$C$10='cuota9 '!$C$1,'cuota9 '!C49,(IF('Cálculo de compras '!$C$10=cuota12!$C$1,cuota12!C49,(IF('Cálculo de compras '!$C$10=cuota18!$C$1,cuota18!C49,(IF('Cálculo de compras '!$C$10=cuota24!$C$1,cuota24!C49,(IF('Cálculo de compras '!$C$10=cuota30!$C$1,cuota30!C49,(IF('Cálculo de compras '!$C$10=cuota32!$C$1,cuota32!C49,(IF('Cálculo de compras '!$C$10=cuota36!$C$1,cuota36!C49,(IF('Cálculo de compras '!$C$10=cuota48!$C$1,cuota48!C49,""))))))))))))))))))))</f>
        <v>0</v>
      </c>
      <c r="D60" s="15"/>
    </row>
    <row r="61" spans="1:4" x14ac:dyDescent="0.25">
      <c r="A61" s="13">
        <f>(IF('Cálculo de compras '!$C$10=' cuota3'!$C$1,' cuota3'!A50,(IF('Cálculo de compras '!$C$10=cuota6!$C$1,cuota6!A50,(IF('Cálculo de compras '!$C$10='cuota9 '!$C$1,'cuota9 '!A50,(IF('Cálculo de compras '!$C$10=cuota12!$C$1,cuota12!A50,(IF('Cálculo de compras '!$C$10=cuota18!$C$1,cuota18!A50,(IF('Cálculo de compras '!$C$10=cuota24!$C$1,cuota24!A50,(IF('Cálculo de compras '!$C$10=cuota30!$C$1,cuota30!A50,(IF('Cálculo de compras '!$C$10=cuota32!$C$1,cuota32!A50,(IF('Cálculo de compras '!$C$10=cuota36!$C$1,cuota36!A50,(IF('Cálculo de compras '!$C$10=cuota48!$C$1,cuota48!A50,""))))))))))))))))))))</f>
        <v>0</v>
      </c>
      <c r="B61" s="20">
        <f>(IF('Cálculo de compras '!$C$10=' cuota3'!$C$1,' cuota3'!B50,(IF('Cálculo de compras '!$C$10=cuota6!$C$1,cuota6!B50,(IF('Cálculo de compras '!$C$10='cuota9 '!$C$1,'cuota9 '!B50,(IF('Cálculo de compras '!$C$10=cuota12!$C$1,cuota12!B50,(IF('Cálculo de compras '!$C$10=cuota18!$C$1,cuota18!B50,(IF('Cálculo de compras '!$C$10=cuota24!$C$1,cuota24!B50,(IF('Cálculo de compras '!$C$10=cuota30!$C$1,cuota30!B50,(IF('Cálculo de compras '!$C$10=cuota32!$C$1,cuota32!B50,(IF('Cálculo de compras '!$C$10=cuota36!$C$1,cuota36!B50,(IF('Cálculo de compras '!$C$10=cuota48!$C$1,cuota48!B50,""))))))))))))))))))))</f>
        <v>0</v>
      </c>
      <c r="C61" s="20">
        <f>(IF('Cálculo de compras '!$C$10=' cuota3'!$C$1,' cuota3'!C50,(IF('Cálculo de compras '!$C$10=cuota6!$C$1,cuota6!C50,(IF('Cálculo de compras '!$C$10='cuota9 '!$C$1,'cuota9 '!C50,(IF('Cálculo de compras '!$C$10=cuota12!$C$1,cuota12!C50,(IF('Cálculo de compras '!$C$10=cuota18!$C$1,cuota18!C50,(IF('Cálculo de compras '!$C$10=cuota24!$C$1,cuota24!C50,(IF('Cálculo de compras '!$C$10=cuota30!$C$1,cuota30!C50,(IF('Cálculo de compras '!$C$10=cuota32!$C$1,cuota32!C50,(IF('Cálculo de compras '!$C$10=cuota36!$C$1,cuota36!C50,(IF('Cálculo de compras '!$C$10=cuota48!$C$1,cuota48!C50,""))))))))))))))))))))</f>
        <v>0</v>
      </c>
      <c r="D61" s="15"/>
    </row>
    <row r="62" spans="1:4" x14ac:dyDescent="0.25">
      <c r="A62" s="5">
        <f>(IF('Cálculo de compras '!$C$10=' cuota3'!$C$1,' cuota3'!A51,(IF('Cálculo de compras '!$C$10=cuota6!$C$1,cuota6!A51,(IF('Cálculo de compras '!$C$10='cuota9 '!$C$1,'cuota9 '!A51,(IF('Cálculo de compras '!$C$10=cuota12!$C$1,cuota12!A51,(IF('Cálculo de compras '!$C$10=cuota18!$C$1,cuota18!A51,(IF('Cálculo de compras '!$C$10=cuota24!$C$1,cuota24!A51,(IF('Cálculo de compras '!$C$10=cuota30!$C$1,cuota30!A51,(IF('Cálculo de compras '!$C$10=cuota32!$C$1,cuota32!A51,(IF('Cálculo de compras '!$C$10=cuota36!$C$1,cuota36!A51,(IF('Cálculo de compras '!$C$10=cuota48!$C$1,cuota48!A51,""))))))))))))))))))))</f>
        <v>0</v>
      </c>
      <c r="B62" s="18">
        <f>(IF('Cálculo de compras '!$C$10=' cuota3'!$C$1,' cuota3'!B51,(IF('Cálculo de compras '!$C$10=cuota6!$C$1,cuota6!B51,(IF('Cálculo de compras '!$C$10='cuota9 '!$C$1,'cuota9 '!B51,(IF('Cálculo de compras '!$C$10=cuota12!$C$1,cuota12!B51,(IF('Cálculo de compras '!$C$10=cuota18!$C$1,cuota18!B51,(IF('Cálculo de compras '!$C$10=cuota24!$C$1,cuota24!B51,(IF('Cálculo de compras '!$C$10=cuota30!$C$1,cuota30!B51,(IF('Cálculo de compras '!$C$10=cuota32!$C$1,cuota32!B51,(IF('Cálculo de compras '!$C$10=cuota36!$C$1,cuota36!B51,(IF('Cálculo de compras '!$C$10=cuota48!$C$1,cuota48!B51,""))))))))))))))))))))</f>
        <v>0</v>
      </c>
      <c r="C62" s="18">
        <f>(IF('Cálculo de compras '!$C$10=' cuota3'!$C$1,' cuota3'!C51,(IF('Cálculo de compras '!$C$10=cuota6!$C$1,cuota6!C51,(IF('Cálculo de compras '!$C$10='cuota9 '!$C$1,'cuota9 '!C51,(IF('Cálculo de compras '!$C$10=cuota12!$C$1,cuota12!C51,(IF('Cálculo de compras '!$C$10=cuota18!$C$1,cuota18!C51,(IF('Cálculo de compras '!$C$10=cuota24!$C$1,cuota24!C51,(IF('Cálculo de compras '!$C$10=cuota30!$C$1,cuota30!C51,(IF('Cálculo de compras '!$C$10=cuota32!$C$1,cuota32!C51,(IF('Cálculo de compras '!$C$10=cuota36!$C$1,cuota36!C51,(IF('Cálculo de compras '!$C$10=cuota48!$C$1,cuota48!C51,""))))))))))))))))))))</f>
        <v>0</v>
      </c>
    </row>
    <row r="63" spans="1:4" x14ac:dyDescent="0.25">
      <c r="B63" s="19"/>
      <c r="C63" s="18"/>
    </row>
    <row r="64" spans="1:4" x14ac:dyDescent="0.25">
      <c r="B64" s="19"/>
      <c r="C64" s="18"/>
    </row>
    <row r="65" x14ac:dyDescent="0.25"/>
  </sheetData>
  <sheetProtection algorithmName="SHA-512" hashValue="E4QSkCGv0t8gneSEKPfCTqw2ssh6PzZqDkOzKLkRzxoT5HGC7B/M0+u940FnfIYtL/33ScclDFTs0mr/z5Poyw==" saltValue="y+5DdBd+8YyeMCAUxXr1YA==" spinCount="100000" sheet="1" objects="1" scenarios="1" selectLockedCells="1"/>
  <customSheetViews>
    <customSheetView guid="{3FADD2C2-BC61-4AFC-AF65-6D17D93E5DB4}" zeroValues="0" hiddenRows="1" hiddenColumns="1" topLeftCell="A40">
      <selection sqref="A1:G1048576"/>
      <pageMargins left="0.7" right="0.7" top="0.75" bottom="0.75" header="0.3" footer="0.3"/>
      <pageSetup paperSize="9" orientation="portrait" verticalDpi="300" r:id="rId1"/>
    </customSheetView>
  </customSheetViews>
  <mergeCells count="10">
    <mergeCell ref="A1:G1"/>
    <mergeCell ref="F12:G12"/>
    <mergeCell ref="A10:B10"/>
    <mergeCell ref="E5:G5"/>
    <mergeCell ref="A4:B4"/>
    <mergeCell ref="A6:B6"/>
    <mergeCell ref="A8:B8"/>
    <mergeCell ref="E7:F7"/>
    <mergeCell ref="E9:F9"/>
    <mergeCell ref="E4:G4"/>
  </mergeCells>
  <conditionalFormatting sqref="E5">
    <cfRule type="containsText" dxfId="5" priority="6" stopIfTrue="1" operator="containsText" text="CONTADO">
      <formula>NOT(ISERROR(SEARCH("CONTADO",E5)))</formula>
    </cfRule>
  </conditionalFormatting>
  <conditionalFormatting sqref="E5">
    <cfRule type="containsText" dxfId="4" priority="5" stopIfTrue="1" operator="containsText" text="CUOTAS">
      <formula>NOT(ISERROR(SEARCH("CUOTAS",E5)))</formula>
    </cfRule>
  </conditionalFormatting>
  <conditionalFormatting sqref="A14:D66">
    <cfRule type="cellIs" dxfId="3" priority="4" operator="greaterThan">
      <formula>0</formula>
    </cfRule>
  </conditionalFormatting>
  <conditionalFormatting sqref="A14:C71">
    <cfRule type="containsText" dxfId="2" priority="3" operator="containsText" text="TOTAL">
      <formula>NOT(ISERROR(SEARCH("TOTAL",A14)))</formula>
    </cfRule>
  </conditionalFormatting>
  <conditionalFormatting sqref="E4">
    <cfRule type="containsText" dxfId="1" priority="2" stopIfTrue="1" operator="containsText" text="CONTADO">
      <formula>NOT(ISERROR(SEARCH("CONTADO",E4)))</formula>
    </cfRule>
  </conditionalFormatting>
  <conditionalFormatting sqref="E4">
    <cfRule type="containsText" dxfId="0" priority="1" stopIfTrue="1" operator="containsText" text="CUOTAS">
      <formula>NOT(ISERROR(SEARCH("CUOTAS",E4)))</formula>
    </cfRule>
  </conditionalFormatting>
  <hyperlinks>
    <hyperlink ref="A1" r:id="rId2"/>
  </hyperlinks>
  <pageMargins left="0.7" right="0.7" top="0.75" bottom="0.75" header="0.3" footer="0.3"/>
  <pageSetup paperSize="9" orientation="portrait" verticalDpi="300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Elegir otra opción de cuota" error="Tenes que elegir uno numero de la lista para poder hacer los calculos">
          <x14:formula1>
            <xm:f>Datos!$A$1:$A$15</xm:f>
          </x14:formula1>
          <xm:sqref>C10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32</v>
      </c>
      <c r="D1" t="s">
        <v>10</v>
      </c>
      <c r="E1" s="2">
        <f>+C35</f>
        <v>27906.868066936509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'!$C$6/cuota32!$C$1</f>
        <v>1406.25</v>
      </c>
      <c r="C3" s="2">
        <f>+B3/ (1 + ('Cálculo de compras '!$C$8 / 100)) ^ A3</f>
        <v>1362.6453488372092</v>
      </c>
    </row>
    <row r="4" spans="1:5" x14ac:dyDescent="0.25">
      <c r="A4">
        <v>2</v>
      </c>
      <c r="B4">
        <f>+'Cálculo de compras '!$C$6/cuota32!$C$1</f>
        <v>1406.25</v>
      </c>
      <c r="C4" s="2">
        <f>+B4/ (1 + ('Cálculo de compras '!$C$8 / 100)) ^ A4</f>
        <v>1320.3927798810168</v>
      </c>
    </row>
    <row r="5" spans="1:5" x14ac:dyDescent="0.25">
      <c r="A5">
        <v>3</v>
      </c>
      <c r="B5">
        <f>+'Cálculo de compras '!$C$6/cuota32!$C$1</f>
        <v>1406.25</v>
      </c>
      <c r="C5" s="2">
        <f>+B5/ (1 + ('Cálculo de compras '!$C$8 / 100)) ^ A5</f>
        <v>1279.4503681017607</v>
      </c>
    </row>
    <row r="6" spans="1:5" x14ac:dyDescent="0.25">
      <c r="A6">
        <v>4</v>
      </c>
      <c r="B6">
        <f>+'Cálculo de compras '!$C$6/cuota32!$C$1</f>
        <v>1406.25</v>
      </c>
      <c r="C6" s="2">
        <f>+B6/ (1 + ('Cálculo de compras '!$C$8 / 100)) ^ A6</f>
        <v>1239.7774884706982</v>
      </c>
    </row>
    <row r="7" spans="1:5" x14ac:dyDescent="0.25">
      <c r="A7">
        <v>5</v>
      </c>
      <c r="B7">
        <f>+'Cálculo de compras '!$C$6/cuota32!$C$1</f>
        <v>1406.25</v>
      </c>
      <c r="C7" s="2">
        <f>+B7/ (1 + ('Cálculo de compras '!$C$8 / 100)) ^ A7</f>
        <v>1201.3347756499013</v>
      </c>
    </row>
    <row r="8" spans="1:5" x14ac:dyDescent="0.25">
      <c r="A8">
        <v>6</v>
      </c>
      <c r="B8">
        <f>+'Cálculo de compras '!$C$6/cuota32!$C$1</f>
        <v>1406.25</v>
      </c>
      <c r="C8" s="2">
        <f>+B8/ (1 + ('Cálculo de compras '!$C$8 / 100)) ^ A8</f>
        <v>1164.084084932075</v>
      </c>
    </row>
    <row r="9" spans="1:5" x14ac:dyDescent="0.25">
      <c r="A9">
        <v>7</v>
      </c>
      <c r="B9">
        <f>+'Cálculo de compras '!$C$6/cuota32!$C$1</f>
        <v>1406.25</v>
      </c>
      <c r="C9" s="2">
        <f>+B9/ (1 + ('Cálculo de compras '!$C$8 / 100)) ^ A9</f>
        <v>1127.9884543915457</v>
      </c>
    </row>
    <row r="10" spans="1:5" x14ac:dyDescent="0.25">
      <c r="A10">
        <v>8</v>
      </c>
      <c r="B10">
        <f>+'Cálculo de compras '!$C$6/cuota32!$C$1</f>
        <v>1406.25</v>
      </c>
      <c r="C10" s="2">
        <f>+B10/ (1 + ('Cálculo de compras '!$C$8 / 100)) ^ A10</f>
        <v>1093.0120682088618</v>
      </c>
    </row>
    <row r="11" spans="1:5" x14ac:dyDescent="0.25">
      <c r="A11">
        <v>9</v>
      </c>
      <c r="B11">
        <f>+'Cálculo de compras '!$C$6/cuota32!$C$1</f>
        <v>1406.25</v>
      </c>
      <c r="C11" s="2">
        <f>+B11/ (1 + ('Cálculo de compras '!$C$8 / 100)) ^ A11</f>
        <v>1059.1202211326181</v>
      </c>
    </row>
    <row r="12" spans="1:5" x14ac:dyDescent="0.25">
      <c r="A12">
        <v>10</v>
      </c>
      <c r="B12">
        <f>+'Cálculo de compras '!$C$6/cuota32!$C$1</f>
        <v>1406.25</v>
      </c>
      <c r="C12" s="2">
        <f>+B12/ (1 + ('Cálculo de compras '!$C$8 / 100)) ^ A12</f>
        <v>1026.2792840432346</v>
      </c>
    </row>
    <row r="13" spans="1:5" x14ac:dyDescent="0.25">
      <c r="A13">
        <v>11</v>
      </c>
      <c r="B13">
        <f>+'Cálculo de compras '!$C$6/cuota32!$C$1</f>
        <v>1406.25</v>
      </c>
      <c r="C13" s="2">
        <f>+B13/ (1 + ('Cálculo de compras '!$C$8 / 100)) ^ A13</f>
        <v>994.45667058452977</v>
      </c>
    </row>
    <row r="14" spans="1:5" x14ac:dyDescent="0.25">
      <c r="A14">
        <v>12</v>
      </c>
      <c r="B14">
        <f>+'Cálculo de compras '!$C$6/cuota32!$C$1</f>
        <v>1406.25</v>
      </c>
      <c r="C14" s="2">
        <f>+B14/ (1 + ('Cálculo de compras '!$C$8 / 100)) ^ A14</f>
        <v>963.62080482997067</v>
      </c>
    </row>
    <row r="15" spans="1:5" x14ac:dyDescent="0.25">
      <c r="A15">
        <v>13</v>
      </c>
      <c r="B15">
        <f>+'Cálculo de compras '!$C$6/cuota32!$C$1</f>
        <v>1406.25</v>
      </c>
      <c r="C15" s="2">
        <f>+B15/ (1 + ('Cálculo de compras '!$C$8 / 100)) ^ A15</f>
        <v>933.74108995152187</v>
      </c>
    </row>
    <row r="16" spans="1:5" x14ac:dyDescent="0.25">
      <c r="A16">
        <v>14</v>
      </c>
      <c r="B16">
        <f>+'Cálculo de compras '!$C$6/cuota32!$C$1</f>
        <v>1406.25</v>
      </c>
      <c r="C16" s="2">
        <f>+B16/ (1 + ('Cálculo de compras '!$C$8 / 100)) ^ A16</f>
        <v>904.78787786000191</v>
      </c>
    </row>
    <row r="17" spans="1:3" x14ac:dyDescent="0.25">
      <c r="A17">
        <v>15</v>
      </c>
      <c r="B17">
        <f>+'Cálculo de compras '!$C$6/cuota32!$C$1</f>
        <v>1406.25</v>
      </c>
      <c r="C17" s="2">
        <f>+B17/ (1 + ('Cálculo de compras '!$C$8 / 100)) ^ A17</f>
        <v>876.73243978682376</v>
      </c>
    </row>
    <row r="18" spans="1:3" x14ac:dyDescent="0.25">
      <c r="A18">
        <v>16</v>
      </c>
      <c r="B18">
        <f>+'Cálculo de compras '!$C$6/cuota32!$C$1</f>
        <v>1406.25</v>
      </c>
      <c r="C18" s="2">
        <f>+B18/ (1 + ('Cálculo de compras '!$C$8 / 100)) ^ A18</f>
        <v>849.54693777792977</v>
      </c>
    </row>
    <row r="19" spans="1:3" x14ac:dyDescent="0.25">
      <c r="A19">
        <v>17</v>
      </c>
      <c r="B19">
        <f>+'Cálculo de compras '!$C$6/cuota32!$C$1</f>
        <v>1406.25</v>
      </c>
      <c r="C19" s="2">
        <f>+B19/ (1 + ('Cálculo de compras '!$C$8 / 100)) ^ A19</f>
        <v>823.20439707163735</v>
      </c>
    </row>
    <row r="20" spans="1:3" x14ac:dyDescent="0.25">
      <c r="A20">
        <v>18</v>
      </c>
      <c r="B20">
        <f>+'Cálculo de compras '!$C$6/cuota32!$C$1</f>
        <v>1406.25</v>
      </c>
      <c r="C20" s="2">
        <f>+B20/ (1 + ('Cálculo de compras '!$C$8 / 100)) ^ A20</f>
        <v>797.67867933298203</v>
      </c>
    </row>
    <row r="21" spans="1:3" x14ac:dyDescent="0.25">
      <c r="A21">
        <v>19</v>
      </c>
      <c r="B21">
        <f>+'Cálculo de compras '!$C$6/cuota32!$C$1</f>
        <v>1406.25</v>
      </c>
      <c r="C21" s="2">
        <f>+B21/ (1 + ('Cálculo de compras '!$C$8 / 100)) ^ A21</f>
        <v>772.94445671800588</v>
      </c>
    </row>
    <row r="22" spans="1:3" x14ac:dyDescent="0.25">
      <c r="A22">
        <v>20</v>
      </c>
      <c r="B22">
        <f>+'Cálculo de compras '!$C$6/cuota32!$C$1</f>
        <v>1406.25</v>
      </c>
      <c r="C22" s="2">
        <f>+B22/ (1 + ('Cálculo de compras '!$C$8 / 100)) ^ A22</f>
        <v>748.97718674225371</v>
      </c>
    </row>
    <row r="23" spans="1:3" x14ac:dyDescent="0.25">
      <c r="A23">
        <v>21</v>
      </c>
      <c r="B23">
        <f>+'Cálculo de compras '!$C$6/cuota32!$C$1</f>
        <v>1406.25</v>
      </c>
      <c r="C23" s="2">
        <f>+B23/ (1 + ('Cálculo de compras '!$C$8 / 100)) ^ A23</f>
        <v>725.75308792854037</v>
      </c>
    </row>
    <row r="24" spans="1:3" x14ac:dyDescent="0.25">
      <c r="A24">
        <v>22</v>
      </c>
      <c r="B24">
        <f>+'Cálculo de compras '!$C$6/cuota32!$C$1</f>
        <v>1406.25</v>
      </c>
      <c r="C24" s="2">
        <f>+B24/ (1 + ('Cálculo de compras '!$C$8 / 100)) ^ A24</f>
        <v>703.24911620982596</v>
      </c>
    </row>
    <row r="25" spans="1:3" x14ac:dyDescent="0.25">
      <c r="A25">
        <v>23</v>
      </c>
      <c r="B25">
        <f>+'Cálculo de compras '!$C$6/cuota32!$C$1</f>
        <v>1406.25</v>
      </c>
      <c r="C25" s="2">
        <f>+B25/ (1 + ('Cálculo de compras '!$C$8 / 100)) ^ A25</f>
        <v>681.44294206378493</v>
      </c>
    </row>
    <row r="26" spans="1:3" x14ac:dyDescent="0.25">
      <c r="A26">
        <v>24</v>
      </c>
      <c r="B26">
        <f>+'Cálculo de compras '!$C$6/cuota32!$C$1</f>
        <v>1406.25</v>
      </c>
      <c r="C26" s="2">
        <f>+B26/ (1 + ('Cálculo de compras '!$C$8 / 100)) ^ A26</f>
        <v>660.31292835638078</v>
      </c>
    </row>
    <row r="27" spans="1:3" x14ac:dyDescent="0.25">
      <c r="A27">
        <v>25</v>
      </c>
      <c r="B27">
        <f>+'Cálculo de compras '!$C$6/cuota32!$C$1</f>
        <v>1406.25</v>
      </c>
      <c r="C27" s="2">
        <f>+B27/ (1 + ('Cálculo de compras '!$C$8 / 100)) ^ A27</f>
        <v>639.83810887246182</v>
      </c>
    </row>
    <row r="28" spans="1:3" x14ac:dyDescent="0.25">
      <c r="A28">
        <v>26</v>
      </c>
      <c r="B28">
        <f>+'Cálculo de compras '!$C$6/cuota32!$C$1</f>
        <v>1406.25</v>
      </c>
      <c r="C28" s="2">
        <f>+B28/ (1 + ('Cálculo de compras '!$C$8 / 100)) ^ A28</f>
        <v>619.9981675120755</v>
      </c>
    </row>
    <row r="29" spans="1:3" x14ac:dyDescent="0.25">
      <c r="A29">
        <v>27</v>
      </c>
      <c r="B29">
        <f>+'Cálculo de compras '!$C$6/cuota32!$C$1</f>
        <v>1406.25</v>
      </c>
      <c r="C29" s="2">
        <f>+B29/ (1 + ('Cálculo de compras '!$C$8 / 100)) ^ A29</f>
        <v>600.77341813185615</v>
      </c>
    </row>
    <row r="30" spans="1:3" x14ac:dyDescent="0.25">
      <c r="A30">
        <v>28</v>
      </c>
      <c r="B30">
        <f>+'Cálculo de compras '!$C$6/cuota32!$C$1</f>
        <v>1406.25</v>
      </c>
      <c r="C30" s="2">
        <f>+B30/ (1 + ('Cálculo de compras '!$C$8 / 100)) ^ A30</f>
        <v>582.14478501148847</v>
      </c>
    </row>
    <row r="31" spans="1:3" x14ac:dyDescent="0.25">
      <c r="A31">
        <v>29</v>
      </c>
      <c r="B31">
        <f>+'Cálculo de compras '!$C$6/cuota32!$C$1</f>
        <v>1406.25</v>
      </c>
      <c r="C31" s="2">
        <f>+B31/ (1 + ('Cálculo de compras '!$C$8 / 100)) ^ A31</f>
        <v>564.09378392586098</v>
      </c>
    </row>
    <row r="32" spans="1:3" x14ac:dyDescent="0.25">
      <c r="A32">
        <v>30</v>
      </c>
      <c r="B32">
        <f>+'Cálculo de compras '!$C$6/cuota32!$C$1</f>
        <v>1406.25</v>
      </c>
      <c r="C32" s="2">
        <f>+B32/ (1 + ('Cálculo de compras '!$C$8 / 100)) ^ A32</f>
        <v>546.6025038041289</v>
      </c>
    </row>
    <row r="33" spans="1:3" x14ac:dyDescent="0.25">
      <c r="A33">
        <v>31</v>
      </c>
      <c r="B33">
        <f>+'Cálculo de compras '!$C$6/cuota32!$C$1</f>
        <v>1406.25</v>
      </c>
      <c r="C33" s="2">
        <f>+B33/ (1 + ('Cálculo de compras '!$C$8 / 100)) ^ A33</f>
        <v>529.65358895748932</v>
      </c>
    </row>
    <row r="34" spans="1:3" x14ac:dyDescent="0.25">
      <c r="A34">
        <v>32</v>
      </c>
      <c r="B34">
        <f>+'Cálculo de compras '!$C$6/cuota32!$C$1</f>
        <v>1406.25</v>
      </c>
      <c r="C34" s="2">
        <f>+B34/ (1 + ('Cálculo de compras '!$C$8 / 100)) ^ A34</f>
        <v>513.23022185803222</v>
      </c>
    </row>
    <row r="35" spans="1:3" x14ac:dyDescent="0.25">
      <c r="B35" t="s">
        <v>5</v>
      </c>
      <c r="C35" s="2">
        <f>SUM(C3:C34)</f>
        <v>27906.868066936509</v>
      </c>
    </row>
  </sheetData>
  <customSheetViews>
    <customSheetView guid="{3FADD2C2-BC61-4AFC-AF65-6D17D93E5DB4}">
      <selection activeCell="F5" sqref="F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3"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36</v>
      </c>
      <c r="D1" t="s">
        <v>10</v>
      </c>
      <c r="E1" s="2">
        <f>+C39</f>
        <v>26493.783447656089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'!$C$6/cuota36!$C$1</f>
        <v>1250</v>
      </c>
      <c r="C3" s="2">
        <f>+B3/ (1 + ('Cálculo de compras '!$C$8 / 100)) ^ A3</f>
        <v>1211.2403100775193</v>
      </c>
    </row>
    <row r="4" spans="1:5" x14ac:dyDescent="0.25">
      <c r="A4">
        <v>2</v>
      </c>
      <c r="B4">
        <f>+'Cálculo de compras '!$C$6/cuota36!$C$1</f>
        <v>1250</v>
      </c>
      <c r="C4" s="2">
        <f>+B4/ (1 + ('Cálculo de compras '!$C$8 / 100)) ^ A4</f>
        <v>1173.6824710053484</v>
      </c>
    </row>
    <row r="5" spans="1:5" x14ac:dyDescent="0.25">
      <c r="A5">
        <v>3</v>
      </c>
      <c r="B5">
        <f>+'Cálculo de compras '!$C$6/cuota36!$C$1</f>
        <v>1250</v>
      </c>
      <c r="C5" s="2">
        <f>+B5/ (1 + ('Cálculo de compras '!$C$8 / 100)) ^ A5</f>
        <v>1137.2892160904539</v>
      </c>
    </row>
    <row r="6" spans="1:5" x14ac:dyDescent="0.25">
      <c r="A6">
        <v>4</v>
      </c>
      <c r="B6">
        <f>+'Cálculo de compras '!$C$6/cuota36!$C$1</f>
        <v>1250</v>
      </c>
      <c r="C6" s="2">
        <f>+B6/ (1 + ('Cálculo de compras '!$C$8 / 100)) ^ A6</f>
        <v>1102.0244341961761</v>
      </c>
    </row>
    <row r="7" spans="1:5" x14ac:dyDescent="0.25">
      <c r="A7">
        <v>5</v>
      </c>
      <c r="B7">
        <f>+'Cálculo de compras '!$C$6/cuota36!$C$1</f>
        <v>1250</v>
      </c>
      <c r="C7" s="2">
        <f>+B7/ (1 + ('Cálculo de compras '!$C$8 / 100)) ^ A7</f>
        <v>1067.8531339110234</v>
      </c>
    </row>
    <row r="8" spans="1:5" x14ac:dyDescent="0.25">
      <c r="A8">
        <v>6</v>
      </c>
      <c r="B8">
        <f>+'Cálculo de compras '!$C$6/cuota36!$C$1</f>
        <v>1250</v>
      </c>
      <c r="C8" s="2">
        <f>+B8/ (1 + ('Cálculo de compras '!$C$8 / 100)) ^ A8</f>
        <v>1034.7414088285111</v>
      </c>
    </row>
    <row r="9" spans="1:5" x14ac:dyDescent="0.25">
      <c r="A9">
        <v>7</v>
      </c>
      <c r="B9">
        <f>+'Cálculo de compras '!$C$6/cuota36!$C$1</f>
        <v>1250</v>
      </c>
      <c r="C9" s="2">
        <f>+B9/ (1 + ('Cálculo de compras '!$C$8 / 100)) ^ A9</f>
        <v>1002.6564039035961</v>
      </c>
    </row>
    <row r="10" spans="1:5" x14ac:dyDescent="0.25">
      <c r="A10">
        <v>8</v>
      </c>
      <c r="B10">
        <f>+'Cálculo de compras '!$C$6/cuota36!$C$1</f>
        <v>1250</v>
      </c>
      <c r="C10" s="2">
        <f>+B10/ (1 + ('Cálculo de compras '!$C$8 / 100)) ^ A10</f>
        <v>971.56628285232171</v>
      </c>
    </row>
    <row r="11" spans="1:5" x14ac:dyDescent="0.25">
      <c r="A11">
        <v>9</v>
      </c>
      <c r="B11">
        <f>+'Cálculo de compras '!$C$6/cuota36!$C$1</f>
        <v>1250</v>
      </c>
      <c r="C11" s="2">
        <f>+B11/ (1 + ('Cálculo de compras '!$C$8 / 100)) ^ A11</f>
        <v>941.44019656232717</v>
      </c>
    </row>
    <row r="12" spans="1:5" x14ac:dyDescent="0.25">
      <c r="A12">
        <v>10</v>
      </c>
      <c r="B12">
        <f>+'Cálculo de compras '!$C$6/cuota36!$C$1</f>
        <v>1250</v>
      </c>
      <c r="C12" s="2">
        <f>+B12/ (1 + ('Cálculo de compras '!$C$8 / 100)) ^ A12</f>
        <v>912.24825248287527</v>
      </c>
    </row>
    <row r="13" spans="1:5" x14ac:dyDescent="0.25">
      <c r="A13">
        <v>11</v>
      </c>
      <c r="B13">
        <f>+'Cálculo de compras '!$C$6/cuota36!$C$1</f>
        <v>1250</v>
      </c>
      <c r="C13" s="2">
        <f>+B13/ (1 + ('Cálculo de compras '!$C$8 / 100)) ^ A13</f>
        <v>883.96148496402645</v>
      </c>
    </row>
    <row r="14" spans="1:5" x14ac:dyDescent="0.25">
      <c r="A14">
        <v>12</v>
      </c>
      <c r="B14">
        <f>+'Cálculo de compras '!$C$6/cuota36!$C$1</f>
        <v>1250</v>
      </c>
      <c r="C14" s="2">
        <f>+B14/ (1 + ('Cálculo de compras '!$C$8 / 100)) ^ A14</f>
        <v>856.55182651552946</v>
      </c>
    </row>
    <row r="15" spans="1:5" x14ac:dyDescent="0.25">
      <c r="A15">
        <v>13</v>
      </c>
      <c r="B15">
        <f>+'Cálculo de compras '!$C$6/cuota36!$C$1</f>
        <v>1250</v>
      </c>
      <c r="C15" s="2">
        <f>+B15/ (1 + ('Cálculo de compras '!$C$8 / 100)) ^ A15</f>
        <v>829.99207995690836</v>
      </c>
    </row>
    <row r="16" spans="1:5" x14ac:dyDescent="0.25">
      <c r="A16">
        <v>14</v>
      </c>
      <c r="B16">
        <f>+'Cálculo de compras '!$C$6/cuota36!$C$1</f>
        <v>1250</v>
      </c>
      <c r="C16" s="2">
        <f>+B16/ (1 + ('Cálculo de compras '!$C$8 / 100)) ^ A16</f>
        <v>804.2558914311129</v>
      </c>
    </row>
    <row r="17" spans="1:3" x14ac:dyDescent="0.25">
      <c r="A17">
        <v>15</v>
      </c>
      <c r="B17">
        <f>+'Cálculo de compras '!$C$6/cuota36!$C$1</f>
        <v>1250</v>
      </c>
      <c r="C17" s="2">
        <f>+B17/ (1 + ('Cálculo de compras '!$C$8 / 100)) ^ A17</f>
        <v>779.31772425495444</v>
      </c>
    </row>
    <row r="18" spans="1:3" x14ac:dyDescent="0.25">
      <c r="A18">
        <v>16</v>
      </c>
      <c r="B18">
        <f>+'Cálculo de compras '!$C$6/cuota36!$C$1</f>
        <v>1250</v>
      </c>
      <c r="C18" s="2">
        <f>+B18/ (1 + ('Cálculo de compras '!$C$8 / 100)) ^ A18</f>
        <v>755.15283358038209</v>
      </c>
    </row>
    <row r="19" spans="1:3" x14ac:dyDescent="0.25">
      <c r="A19">
        <v>17</v>
      </c>
      <c r="B19">
        <f>+'Cálculo de compras '!$C$6/cuota36!$C$1</f>
        <v>1250</v>
      </c>
      <c r="C19" s="2">
        <f>+B19/ (1 + ('Cálculo de compras '!$C$8 / 100)) ^ A19</f>
        <v>731.73724184145544</v>
      </c>
    </row>
    <row r="20" spans="1:3" x14ac:dyDescent="0.25">
      <c r="A20">
        <v>18</v>
      </c>
      <c r="B20">
        <f>+'Cálculo de compras '!$C$6/cuota36!$C$1</f>
        <v>1250</v>
      </c>
      <c r="C20" s="2">
        <f>+B20/ (1 + ('Cálculo de compras '!$C$8 / 100)) ^ A20</f>
        <v>709.04771496265073</v>
      </c>
    </row>
    <row r="21" spans="1:3" x14ac:dyDescent="0.25">
      <c r="A21">
        <v>19</v>
      </c>
      <c r="B21">
        <f>+'Cálculo de compras '!$C$6/cuota36!$C$1</f>
        <v>1250</v>
      </c>
      <c r="C21" s="2">
        <f>+B21/ (1 + ('Cálculo de compras '!$C$8 / 100)) ^ A21</f>
        <v>687.0617393048941</v>
      </c>
    </row>
    <row r="22" spans="1:3" x14ac:dyDescent="0.25">
      <c r="A22">
        <v>20</v>
      </c>
      <c r="B22">
        <f>+'Cálculo de compras '!$C$6/cuota36!$C$1</f>
        <v>1250</v>
      </c>
      <c r="C22" s="2">
        <f>+B22/ (1 + ('Cálculo de compras '!$C$8 / 100)) ^ A22</f>
        <v>665.75749932644771</v>
      </c>
    </row>
    <row r="23" spans="1:3" x14ac:dyDescent="0.25">
      <c r="A23">
        <v>21</v>
      </c>
      <c r="B23">
        <f>+'Cálculo de compras '!$C$6/cuota36!$C$1</f>
        <v>1250</v>
      </c>
      <c r="C23" s="2">
        <f>+B23/ (1 + ('Cálculo de compras '!$C$8 / 100)) ^ A23</f>
        <v>645.11385593648026</v>
      </c>
    </row>
    <row r="24" spans="1:3" x14ac:dyDescent="0.25">
      <c r="A24">
        <v>22</v>
      </c>
      <c r="B24">
        <f>+'Cálculo de compras '!$C$6/cuota36!$C$1</f>
        <v>1250</v>
      </c>
      <c r="C24" s="2">
        <f>+B24/ (1 + ('Cálculo de compras '!$C$8 / 100)) ^ A24</f>
        <v>625.11032551984533</v>
      </c>
    </row>
    <row r="25" spans="1:3" x14ac:dyDescent="0.25">
      <c r="A25">
        <v>23</v>
      </c>
      <c r="B25">
        <f>+'Cálculo de compras '!$C$6/cuota36!$C$1</f>
        <v>1250</v>
      </c>
      <c r="C25" s="2">
        <f>+B25/ (1 + ('Cálculo de compras '!$C$8 / 100)) ^ A25</f>
        <v>605.72705961225336</v>
      </c>
    </row>
    <row r="26" spans="1:3" x14ac:dyDescent="0.25">
      <c r="A26">
        <v>24</v>
      </c>
      <c r="B26">
        <f>+'Cálculo de compras '!$C$6/cuota36!$C$1</f>
        <v>1250</v>
      </c>
      <c r="C26" s="2">
        <f>+B26/ (1 + ('Cálculo de compras '!$C$8 / 100)) ^ A26</f>
        <v>586.9448252056718</v>
      </c>
    </row>
    <row r="27" spans="1:3" x14ac:dyDescent="0.25">
      <c r="A27">
        <v>25</v>
      </c>
      <c r="B27">
        <f>+'Cálculo de compras '!$C$6/cuota36!$C$1</f>
        <v>1250</v>
      </c>
      <c r="C27" s="2">
        <f>+B27/ (1 + ('Cálculo de compras '!$C$8 / 100)) ^ A27</f>
        <v>568.74498566441048</v>
      </c>
    </row>
    <row r="28" spans="1:3" x14ac:dyDescent="0.25">
      <c r="A28">
        <v>26</v>
      </c>
      <c r="B28">
        <f>+'Cálculo de compras '!$C$6/cuota36!$C$1</f>
        <v>1250</v>
      </c>
      <c r="C28" s="2">
        <f>+B28/ (1 + ('Cálculo de compras '!$C$8 / 100)) ^ A28</f>
        <v>551.109482232956</v>
      </c>
    </row>
    <row r="29" spans="1:3" x14ac:dyDescent="0.25">
      <c r="A29">
        <v>27</v>
      </c>
      <c r="B29">
        <f>+'Cálculo de compras '!$C$6/cuota36!$C$1</f>
        <v>1250</v>
      </c>
      <c r="C29" s="2">
        <f>+B29/ (1 + ('Cálculo de compras '!$C$8 / 100)) ^ A29</f>
        <v>534.02081611720553</v>
      </c>
    </row>
    <row r="30" spans="1:3" x14ac:dyDescent="0.25">
      <c r="A30">
        <v>28</v>
      </c>
      <c r="B30">
        <f>+'Cálculo de compras '!$C$6/cuota36!$C$1</f>
        <v>1250</v>
      </c>
      <c r="C30" s="2">
        <f>+B30/ (1 + ('Cálculo de compras '!$C$8 / 100)) ^ A30</f>
        <v>517.46203112132309</v>
      </c>
    </row>
    <row r="31" spans="1:3" x14ac:dyDescent="0.25">
      <c r="A31">
        <v>29</v>
      </c>
      <c r="B31">
        <f>+'Cálculo de compras '!$C$6/cuota36!$C$1</f>
        <v>1250</v>
      </c>
      <c r="C31" s="2">
        <f>+B31/ (1 + ('Cálculo de compras '!$C$8 / 100)) ^ A31</f>
        <v>501.41669682298749</v>
      </c>
    </row>
    <row r="32" spans="1:3" x14ac:dyDescent="0.25">
      <c r="A32">
        <v>30</v>
      </c>
      <c r="B32">
        <f>+'Cálculo de compras '!$C$6/cuota36!$C$1</f>
        <v>1250</v>
      </c>
      <c r="C32" s="2">
        <f>+B32/ (1 + ('Cálculo de compras '!$C$8 / 100)) ^ A32</f>
        <v>485.8688922703368</v>
      </c>
    </row>
    <row r="33" spans="1:3" x14ac:dyDescent="0.25">
      <c r="A33">
        <v>31</v>
      </c>
      <c r="B33">
        <f>+'Cálculo de compras '!$C$6/cuota36!$C$1</f>
        <v>1250</v>
      </c>
      <c r="C33" s="2">
        <f>+B33/ (1 + ('Cálculo de compras '!$C$8 / 100)) ^ A33</f>
        <v>470.80319018443498</v>
      </c>
    </row>
    <row r="34" spans="1:3" x14ac:dyDescent="0.25">
      <c r="A34">
        <v>32</v>
      </c>
      <c r="B34">
        <f>+'Cálculo de compras '!$C$6/cuota36!$C$1</f>
        <v>1250</v>
      </c>
      <c r="C34" s="2">
        <f>+B34/ (1 + ('Cálculo de compras '!$C$8 / 100)) ^ A34</f>
        <v>456.20464165158415</v>
      </c>
    </row>
    <row r="35" spans="1:3" x14ac:dyDescent="0.25">
      <c r="A35">
        <v>33</v>
      </c>
      <c r="B35">
        <f>+'Cálculo de compras '!$C$6/cuota36!$C$1</f>
        <v>1250</v>
      </c>
      <c r="C35" s="2">
        <f>+B35/ (1 + ('Cálculo de compras '!$C$8 / 100)) ^ A35</f>
        <v>442.05876129029468</v>
      </c>
    </row>
    <row r="36" spans="1:3" x14ac:dyDescent="0.25">
      <c r="A36">
        <v>34</v>
      </c>
      <c r="B36">
        <f>+'Cálculo de compras '!$C$6/cuota36!$C$1</f>
        <v>1250</v>
      </c>
      <c r="C36" s="2">
        <f>+B36/ (1 + ('Cálculo de compras '!$C$8 / 100)) ^ A36</f>
        <v>428.35151287819258</v>
      </c>
    </row>
    <row r="37" spans="1:3" x14ac:dyDescent="0.25">
      <c r="A37">
        <v>35</v>
      </c>
      <c r="B37">
        <f>+'Cálculo de compras '!$C$6/cuota36!$C$1</f>
        <v>1250</v>
      </c>
      <c r="C37" s="2">
        <f>+B37/ (1 + ('Cálculo de compras '!$C$8 / 100)) ^ A37</f>
        <v>415.06929542460523</v>
      </c>
    </row>
    <row r="38" spans="1:3" x14ac:dyDescent="0.25">
      <c r="A38">
        <v>36</v>
      </c>
      <c r="B38">
        <f>+'Cálculo de compras '!$C$6/cuota36!$C$1</f>
        <v>1250</v>
      </c>
      <c r="C38" s="2">
        <f>+B38/ (1 + ('Cálculo de compras '!$C$8 / 100)) ^ A38</f>
        <v>402.1989296750051</v>
      </c>
    </row>
    <row r="39" spans="1:3" x14ac:dyDescent="0.25">
      <c r="B39" t="s">
        <v>5</v>
      </c>
      <c r="C39" s="2">
        <f>SUM(C3:C38)</f>
        <v>26493.783447656089</v>
      </c>
    </row>
  </sheetData>
  <customSheetViews>
    <customSheetView guid="{3FADD2C2-BC61-4AFC-AF65-6D17D93E5DB4}" topLeftCell="A33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49"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48</v>
      </c>
      <c r="D1" t="s">
        <v>10</v>
      </c>
      <c r="E1" s="2">
        <f>+C51</f>
        <v>22837.420728080324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'!$C$6/cuota48!$C$1</f>
        <v>937.5</v>
      </c>
      <c r="C3" s="2">
        <f>+B3/ (1 + ('Cálculo de compras '!$C$8 / 100)) ^ A3</f>
        <v>908.43023255813955</v>
      </c>
    </row>
    <row r="4" spans="1:5" x14ac:dyDescent="0.25">
      <c r="A4">
        <v>2</v>
      </c>
      <c r="B4">
        <f>+'Cálculo de compras '!$C$6/cuota48!$C$1</f>
        <v>937.5</v>
      </c>
      <c r="C4" s="2">
        <f>+B4/ (1 + ('Cálculo de compras '!$C$8 / 100)) ^ A4</f>
        <v>880.26185325401116</v>
      </c>
    </row>
    <row r="5" spans="1:5" x14ac:dyDescent="0.25">
      <c r="A5">
        <v>3</v>
      </c>
      <c r="B5">
        <f>+'Cálculo de compras '!$C$6/cuota48!$C$1</f>
        <v>937.5</v>
      </c>
      <c r="C5" s="2">
        <f>+B5/ (1 + ('Cálculo de compras '!$C$8 / 100)) ^ A5</f>
        <v>852.96691206784033</v>
      </c>
    </row>
    <row r="6" spans="1:5" x14ac:dyDescent="0.25">
      <c r="A6">
        <v>4</v>
      </c>
      <c r="B6">
        <f>+'Cálculo de compras '!$C$6/cuota48!$C$1</f>
        <v>937.5</v>
      </c>
      <c r="C6" s="2">
        <f>+B6/ (1 + ('Cálculo de compras '!$C$8 / 100)) ^ A6</f>
        <v>826.51832564713209</v>
      </c>
    </row>
    <row r="7" spans="1:5" x14ac:dyDescent="0.25">
      <c r="A7">
        <v>5</v>
      </c>
      <c r="B7">
        <f>+'Cálculo de compras '!$C$6/cuota48!$C$1</f>
        <v>937.5</v>
      </c>
      <c r="C7" s="2">
        <f>+B7/ (1 + ('Cálculo de compras '!$C$8 / 100)) ^ A7</f>
        <v>800.8898504332675</v>
      </c>
    </row>
    <row r="8" spans="1:5" x14ac:dyDescent="0.25">
      <c r="A8">
        <v>6</v>
      </c>
      <c r="B8">
        <f>+'Cálculo de compras '!$C$6/cuota48!$C$1</f>
        <v>937.5</v>
      </c>
      <c r="C8" s="2">
        <f>+B8/ (1 + ('Cálculo de compras '!$C$8 / 100)) ^ A8</f>
        <v>776.05605662138328</v>
      </c>
    </row>
    <row r="9" spans="1:5" x14ac:dyDescent="0.25">
      <c r="A9">
        <v>7</v>
      </c>
      <c r="B9">
        <f>+'Cálculo de compras '!$C$6/cuota48!$C$1</f>
        <v>937.5</v>
      </c>
      <c r="C9" s="2">
        <f>+B9/ (1 + ('Cálculo de compras '!$C$8 / 100)) ^ A9</f>
        <v>751.9923029276971</v>
      </c>
    </row>
    <row r="10" spans="1:5" x14ac:dyDescent="0.25">
      <c r="A10">
        <v>8</v>
      </c>
      <c r="B10">
        <f>+'Cálculo de compras '!$C$6/cuota48!$C$1</f>
        <v>937.5</v>
      </c>
      <c r="C10" s="2">
        <f>+B10/ (1 + ('Cálculo de compras '!$C$8 / 100)) ^ A10</f>
        <v>728.67471213924125</v>
      </c>
    </row>
    <row r="11" spans="1:5" x14ac:dyDescent="0.25">
      <c r="A11">
        <v>9</v>
      </c>
      <c r="B11">
        <f>+'Cálculo de compras '!$C$6/cuota48!$C$1</f>
        <v>937.5</v>
      </c>
      <c r="C11" s="2">
        <f>+B11/ (1 + ('Cálculo de compras '!$C$8 / 100)) ^ A11</f>
        <v>706.08014742174532</v>
      </c>
    </row>
    <row r="12" spans="1:5" x14ac:dyDescent="0.25">
      <c r="A12">
        <v>10</v>
      </c>
      <c r="B12">
        <f>+'Cálculo de compras '!$C$6/cuota48!$C$1</f>
        <v>937.5</v>
      </c>
      <c r="C12" s="2">
        <f>+B12/ (1 + ('Cálculo de compras '!$C$8 / 100)) ^ A12</f>
        <v>684.18618936215648</v>
      </c>
    </row>
    <row r="13" spans="1:5" x14ac:dyDescent="0.25">
      <c r="A13">
        <v>11</v>
      </c>
      <c r="B13">
        <f>+'Cálculo de compras '!$C$6/cuota48!$C$1</f>
        <v>937.5</v>
      </c>
      <c r="C13" s="2">
        <f>+B13/ (1 + ('Cálculo de compras '!$C$8 / 100)) ^ A13</f>
        <v>662.97111372301981</v>
      </c>
    </row>
    <row r="14" spans="1:5" x14ac:dyDescent="0.25">
      <c r="A14">
        <v>12</v>
      </c>
      <c r="B14">
        <f>+'Cálculo de compras '!$C$6/cuota48!$C$1</f>
        <v>937.5</v>
      </c>
      <c r="C14" s="2">
        <f>+B14/ (1 + ('Cálculo de compras '!$C$8 / 100)) ^ A14</f>
        <v>642.41386988664703</v>
      </c>
    </row>
    <row r="15" spans="1:5" x14ac:dyDescent="0.25">
      <c r="A15">
        <v>13</v>
      </c>
      <c r="B15">
        <f>+'Cálculo de compras '!$C$6/cuota48!$C$1</f>
        <v>937.5</v>
      </c>
      <c r="C15" s="2">
        <f>+B15/ (1 + ('Cálculo de compras '!$C$8 / 100)) ^ A15</f>
        <v>622.49405996768121</v>
      </c>
    </row>
    <row r="16" spans="1:5" x14ac:dyDescent="0.25">
      <c r="A16">
        <v>14</v>
      </c>
      <c r="B16">
        <f>+'Cálculo de compras '!$C$6/cuota48!$C$1</f>
        <v>937.5</v>
      </c>
      <c r="C16" s="2">
        <f>+B16/ (1 + ('Cálculo de compras '!$C$8 / 100)) ^ A16</f>
        <v>603.19191857333465</v>
      </c>
    </row>
    <row r="17" spans="1:3" x14ac:dyDescent="0.25">
      <c r="A17">
        <v>15</v>
      </c>
      <c r="B17">
        <f>+'Cálculo de compras '!$C$6/cuota48!$C$1</f>
        <v>937.5</v>
      </c>
      <c r="C17" s="2">
        <f>+B17/ (1 + ('Cálculo de compras '!$C$8 / 100)) ^ A17</f>
        <v>584.4882931912158</v>
      </c>
    </row>
    <row r="18" spans="1:3" x14ac:dyDescent="0.25">
      <c r="A18">
        <v>16</v>
      </c>
      <c r="B18">
        <f>+'Cálculo de compras '!$C$6/cuota48!$C$1</f>
        <v>937.5</v>
      </c>
      <c r="C18" s="2">
        <f>+B18/ (1 + ('Cálculo de compras '!$C$8 / 100)) ^ A18</f>
        <v>566.36462518528651</v>
      </c>
    </row>
    <row r="19" spans="1:3" x14ac:dyDescent="0.25">
      <c r="A19">
        <v>17</v>
      </c>
      <c r="B19">
        <f>+'Cálculo de compras '!$C$6/cuota48!$C$1</f>
        <v>937.5</v>
      </c>
      <c r="C19" s="2">
        <f>+B19/ (1 + ('Cálculo de compras '!$C$8 / 100)) ^ A19</f>
        <v>548.80293138109153</v>
      </c>
    </row>
    <row r="20" spans="1:3" x14ac:dyDescent="0.25">
      <c r="A20">
        <v>18</v>
      </c>
      <c r="B20">
        <f>+'Cálculo de compras '!$C$6/cuota48!$C$1</f>
        <v>937.5</v>
      </c>
      <c r="C20" s="2">
        <f>+B20/ (1 + ('Cálculo de compras '!$C$8 / 100)) ^ A20</f>
        <v>531.78578622198802</v>
      </c>
    </row>
    <row r="21" spans="1:3" x14ac:dyDescent="0.25">
      <c r="A21">
        <v>19</v>
      </c>
      <c r="B21">
        <f>+'Cálculo de compras '!$C$6/cuota48!$C$1</f>
        <v>937.5</v>
      </c>
      <c r="C21" s="2">
        <f>+B21/ (1 + ('Cálculo de compras '!$C$8 / 100)) ^ A21</f>
        <v>515.29630447867055</v>
      </c>
    </row>
    <row r="22" spans="1:3" x14ac:dyDescent="0.25">
      <c r="A22">
        <v>20</v>
      </c>
      <c r="B22">
        <f>+'Cálculo de compras '!$C$6/cuota48!$C$1</f>
        <v>937.5</v>
      </c>
      <c r="C22" s="2">
        <f>+B22/ (1 + ('Cálculo de compras '!$C$8 / 100)) ^ A22</f>
        <v>499.31812449483579</v>
      </c>
    </row>
    <row r="23" spans="1:3" x14ac:dyDescent="0.25">
      <c r="A23">
        <v>21</v>
      </c>
      <c r="B23">
        <f>+'Cálculo de compras '!$C$6/cuota48!$C$1</f>
        <v>937.5</v>
      </c>
      <c r="C23" s="2">
        <f>+B23/ (1 + ('Cálculo de compras '!$C$8 / 100)) ^ A23</f>
        <v>483.83539195236023</v>
      </c>
    </row>
    <row r="24" spans="1:3" x14ac:dyDescent="0.25">
      <c r="A24">
        <v>22</v>
      </c>
      <c r="B24">
        <f>+'Cálculo de compras '!$C$6/cuota48!$C$1</f>
        <v>937.5</v>
      </c>
      <c r="C24" s="2">
        <f>+B24/ (1 + ('Cálculo de compras '!$C$8 / 100)) ^ A24</f>
        <v>468.83274413988397</v>
      </c>
    </row>
    <row r="25" spans="1:3" x14ac:dyDescent="0.25">
      <c r="A25">
        <v>23</v>
      </c>
      <c r="B25">
        <f>+'Cálculo de compras '!$C$6/cuota48!$C$1</f>
        <v>937.5</v>
      </c>
      <c r="C25" s="2">
        <f>+B25/ (1 + ('Cálculo de compras '!$C$8 / 100)) ^ A25</f>
        <v>454.29529470918999</v>
      </c>
    </row>
    <row r="26" spans="1:3" x14ac:dyDescent="0.25">
      <c r="A26">
        <v>24</v>
      </c>
      <c r="B26">
        <f>+'Cálculo de compras '!$C$6/cuota48!$C$1</f>
        <v>937.5</v>
      </c>
      <c r="C26" s="2">
        <f>+B26/ (1 + ('Cálculo de compras '!$C$8 / 100)) ^ A26</f>
        <v>440.20861890425385</v>
      </c>
    </row>
    <row r="27" spans="1:3" x14ac:dyDescent="0.25">
      <c r="A27">
        <v>25</v>
      </c>
      <c r="B27">
        <f>+'Cálculo de compras '!$C$6/cuota48!$C$1</f>
        <v>937.5</v>
      </c>
      <c r="C27" s="2">
        <f>+B27/ (1 + ('Cálculo de compras '!$C$8 / 100)) ^ A27</f>
        <v>426.55873924830786</v>
      </c>
    </row>
    <row r="28" spans="1:3" x14ac:dyDescent="0.25">
      <c r="A28">
        <v>26</v>
      </c>
      <c r="B28">
        <f>+'Cálculo de compras '!$C$6/cuota48!$C$1</f>
        <v>937.5</v>
      </c>
      <c r="C28" s="2">
        <f>+B28/ (1 + ('Cálculo de compras '!$C$8 / 100)) ^ A28</f>
        <v>413.332111674717</v>
      </c>
    </row>
    <row r="29" spans="1:3" x14ac:dyDescent="0.25">
      <c r="A29">
        <v>27</v>
      </c>
      <c r="B29">
        <f>+'Cálculo de compras '!$C$6/cuota48!$C$1</f>
        <v>937.5</v>
      </c>
      <c r="C29" s="2">
        <f>+B29/ (1 + ('Cálculo de compras '!$C$8 / 100)) ^ A29</f>
        <v>400.51561208790412</v>
      </c>
    </row>
    <row r="30" spans="1:3" x14ac:dyDescent="0.25">
      <c r="A30">
        <v>28</v>
      </c>
      <c r="B30">
        <f>+'Cálculo de compras '!$C$6/cuota48!$C$1</f>
        <v>937.5</v>
      </c>
      <c r="C30" s="2">
        <f>+B30/ (1 + ('Cálculo de compras '!$C$8 / 100)) ^ A30</f>
        <v>388.09652334099229</v>
      </c>
    </row>
    <row r="31" spans="1:3" x14ac:dyDescent="0.25">
      <c r="A31">
        <v>29</v>
      </c>
      <c r="B31">
        <f>+'Cálculo de compras '!$C$6/cuota48!$C$1</f>
        <v>937.5</v>
      </c>
      <c r="C31" s="2">
        <f>+B31/ (1 + ('Cálculo de compras '!$C$8 / 100)) ^ A31</f>
        <v>376.06252261724063</v>
      </c>
    </row>
    <row r="32" spans="1:3" x14ac:dyDescent="0.25">
      <c r="A32">
        <v>30</v>
      </c>
      <c r="B32">
        <f>+'Cálculo de compras '!$C$6/cuota48!$C$1</f>
        <v>937.5</v>
      </c>
      <c r="C32" s="2">
        <f>+B32/ (1 + ('Cálculo de compras '!$C$8 / 100)) ^ A32</f>
        <v>364.4016692027526</v>
      </c>
    </row>
    <row r="33" spans="1:3" x14ac:dyDescent="0.25">
      <c r="A33">
        <v>31</v>
      </c>
      <c r="B33">
        <f>+'Cálculo de compras '!$C$6/cuota48!$C$1</f>
        <v>937.5</v>
      </c>
      <c r="C33" s="2">
        <f>+B33/ (1 + ('Cálculo de compras '!$C$8 / 100)) ^ A33</f>
        <v>353.10239263832625</v>
      </c>
    </row>
    <row r="34" spans="1:3" x14ac:dyDescent="0.25">
      <c r="A34">
        <v>32</v>
      </c>
      <c r="B34">
        <f>+'Cálculo de compras '!$C$6/cuota48!$C$1</f>
        <v>937.5</v>
      </c>
      <c r="C34" s="2">
        <f>+B34/ (1 + ('Cálculo de compras '!$C$8 / 100)) ^ A34</f>
        <v>342.15348123868813</v>
      </c>
    </row>
    <row r="35" spans="1:3" x14ac:dyDescent="0.25">
      <c r="A35">
        <v>33</v>
      </c>
      <c r="B35">
        <f>+'Cálculo de compras '!$C$6/cuota48!$C$1</f>
        <v>937.5</v>
      </c>
      <c r="C35" s="2">
        <f>+B35/ (1 + ('Cálculo de compras '!$C$8 / 100)) ^ A35</f>
        <v>331.54407096772104</v>
      </c>
    </row>
    <row r="36" spans="1:3" x14ac:dyDescent="0.25">
      <c r="A36">
        <v>34</v>
      </c>
      <c r="B36">
        <f>+'Cálculo de compras '!$C$6/cuota48!$C$1</f>
        <v>937.5</v>
      </c>
      <c r="C36" s="2">
        <f>+B36/ (1 + ('Cálculo de compras '!$C$8 / 100)) ^ A36</f>
        <v>321.26363465864443</v>
      </c>
    </row>
    <row r="37" spans="1:3" x14ac:dyDescent="0.25">
      <c r="A37">
        <v>35</v>
      </c>
      <c r="B37">
        <f>+'Cálculo de compras '!$C$6/cuota48!$C$1</f>
        <v>937.5</v>
      </c>
      <c r="C37" s="2">
        <f>+B37/ (1 + ('Cálculo de compras '!$C$8 / 100)) ^ A37</f>
        <v>311.30197156845395</v>
      </c>
    </row>
    <row r="38" spans="1:3" x14ac:dyDescent="0.25">
      <c r="A38">
        <v>36</v>
      </c>
      <c r="B38">
        <f>+'Cálculo de compras '!$C$6/cuota48!$C$1</f>
        <v>937.5</v>
      </c>
      <c r="C38" s="2">
        <f>+B38/ (1 + ('Cálculo de compras '!$C$8 / 100)) ^ A38</f>
        <v>301.64919725625384</v>
      </c>
    </row>
    <row r="39" spans="1:3" x14ac:dyDescent="0.25">
      <c r="A39">
        <v>37</v>
      </c>
      <c r="B39">
        <f>+'Cálculo de compras '!$C$6/cuota48!$C$1</f>
        <v>937.5</v>
      </c>
      <c r="C39" s="2">
        <f>+B39/ (1 + ('Cálculo de compras '!$C$8 / 100)) ^ A39</f>
        <v>292.29573377543966</v>
      </c>
    </row>
    <row r="40" spans="1:3" x14ac:dyDescent="0.25">
      <c r="A40">
        <v>38</v>
      </c>
      <c r="B40">
        <f>+'Cálculo de compras '!$C$6/cuota48!$C$1</f>
        <v>937.5</v>
      </c>
      <c r="C40" s="2">
        <f>+B40/ (1 + ('Cálculo de compras '!$C$8 / 100)) ^ A40</f>
        <v>283.23230016999975</v>
      </c>
    </row>
    <row r="41" spans="1:3" x14ac:dyDescent="0.25">
      <c r="A41">
        <v>39</v>
      </c>
      <c r="B41">
        <f>+'Cálculo de compras '!$C$6/cuota48!$C$1</f>
        <v>937.5</v>
      </c>
      <c r="C41" s="2">
        <f>+B41/ (1 + ('Cálculo de compras '!$C$8 / 100)) ^ A41</f>
        <v>274.44990326550368</v>
      </c>
    </row>
    <row r="42" spans="1:3" x14ac:dyDescent="0.25">
      <c r="A42">
        <v>40</v>
      </c>
      <c r="B42">
        <f>+'Cálculo de compras '!$C$6/cuota48!$C$1</f>
        <v>937.5</v>
      </c>
      <c r="C42" s="2">
        <f>+B42/ (1 + ('Cálculo de compras '!$C$8 / 100)) ^ A42</f>
        <v>265.93982874564307</v>
      </c>
    </row>
    <row r="43" spans="1:3" x14ac:dyDescent="0.25">
      <c r="A43">
        <v>41</v>
      </c>
      <c r="B43">
        <f>+'Cálculo de compras '!$C$6/cuota48!$C$1</f>
        <v>937.5</v>
      </c>
      <c r="C43" s="2">
        <f>+B43/ (1 + ('Cálculo de compras '!$C$8 / 100)) ^ A43</f>
        <v>257.69363250546803</v>
      </c>
    </row>
    <row r="44" spans="1:3" x14ac:dyDescent="0.25">
      <c r="A44">
        <v>42</v>
      </c>
      <c r="B44">
        <f>+'Cálculo de compras '!$C$6/cuota48!$C$1</f>
        <v>937.5</v>
      </c>
      <c r="C44" s="2">
        <f>+B44/ (1 + ('Cálculo de compras '!$C$8 / 100)) ^ A44</f>
        <v>249.70313227274039</v>
      </c>
    </row>
    <row r="45" spans="1:3" x14ac:dyDescent="0.25">
      <c r="A45">
        <v>43</v>
      </c>
      <c r="B45">
        <f>+'Cálculo de compras '!$C$6/cuota48!$C$1</f>
        <v>937.5</v>
      </c>
      <c r="C45" s="2">
        <f>+B45/ (1 + ('Cálculo de compras '!$C$8 / 100)) ^ A45</f>
        <v>241.96039948908953</v>
      </c>
    </row>
    <row r="46" spans="1:3" x14ac:dyDescent="0.25">
      <c r="A46">
        <v>44</v>
      </c>
      <c r="B46">
        <f>+'Cálculo de compras '!$C$6/cuota48!$C$1</f>
        <v>937.5</v>
      </c>
      <c r="C46" s="2">
        <f>+B46/ (1 + ('Cálculo de compras '!$C$8 / 100)) ^ A46</f>
        <v>234.45775144291622</v>
      </c>
    </row>
    <row r="47" spans="1:3" x14ac:dyDescent="0.25">
      <c r="A47">
        <v>45</v>
      </c>
      <c r="B47">
        <f>+'Cálculo de compras '!$C$6/cuota48!$C$1</f>
        <v>937.5</v>
      </c>
      <c r="C47" s="2">
        <f>+B47/ (1 + ('Cálculo de compras '!$C$8 / 100)) ^ A47</f>
        <v>227.18774364623661</v>
      </c>
    </row>
    <row r="48" spans="1:3" x14ac:dyDescent="0.25">
      <c r="A48">
        <v>46</v>
      </c>
      <c r="B48">
        <f>+'Cálculo de compras '!$C$6/cuota48!$C$1</f>
        <v>937.5</v>
      </c>
      <c r="C48" s="2">
        <f>+B48/ (1 + ('Cálculo de compras '!$C$8 / 100)) ^ A48</f>
        <v>220.14316244790373</v>
      </c>
    </row>
    <row r="49" spans="1:3" x14ac:dyDescent="0.25">
      <c r="A49">
        <v>47</v>
      </c>
      <c r="B49">
        <f>+'Cálculo de compras '!$C$6/cuota48!$C$1</f>
        <v>937.5</v>
      </c>
      <c r="C49" s="2">
        <f>+B49/ (1 + ('Cálculo de compras '!$C$8 / 100)) ^ A49</f>
        <v>213.31701787587573</v>
      </c>
    </row>
    <row r="50" spans="1:3" x14ac:dyDescent="0.25">
      <c r="A50">
        <v>48</v>
      </c>
      <c r="B50">
        <f>+'Cálculo de compras '!$C$6/cuota48!$C$1</f>
        <v>937.5</v>
      </c>
      <c r="C50" s="2">
        <f>+B50/ (1 + ('Cálculo de compras '!$C$8 / 100)) ^ A50</f>
        <v>206.70253670142995</v>
      </c>
    </row>
    <row r="51" spans="1:3" x14ac:dyDescent="0.25">
      <c r="B51" t="s">
        <v>5</v>
      </c>
      <c r="C51" s="2">
        <f>SUM(C3:C50)</f>
        <v>22837.420728080324</v>
      </c>
    </row>
  </sheetData>
  <customSheetViews>
    <customSheetView guid="{3FADD2C2-BC61-4AFC-AF65-6D17D93E5DB4}" topLeftCell="A49">
      <selection activeCell="C51" sqref="C5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baseColWidth="10" defaultRowHeight="15" x14ac:dyDescent="0.25"/>
  <cols>
    <col min="1" max="1" width="14.7109375" bestFit="1" customWidth="1"/>
    <col min="2" max="2" width="14.7109375" customWidth="1"/>
  </cols>
  <sheetData>
    <row r="1" spans="1:3" x14ac:dyDescent="0.25">
      <c r="A1" t="s">
        <v>3</v>
      </c>
    </row>
    <row r="2" spans="1:3" ht="15.75" x14ac:dyDescent="0.25">
      <c r="A2">
        <v>3</v>
      </c>
      <c r="C2" s="1"/>
    </row>
    <row r="3" spans="1:3" ht="15.75" x14ac:dyDescent="0.25">
      <c r="A3">
        <v>6</v>
      </c>
      <c r="C3" s="1"/>
    </row>
    <row r="4" spans="1:3" ht="15.75" x14ac:dyDescent="0.25">
      <c r="A4">
        <v>9</v>
      </c>
      <c r="C4" s="1"/>
    </row>
    <row r="5" spans="1:3" ht="15.75" x14ac:dyDescent="0.25">
      <c r="A5">
        <v>12</v>
      </c>
      <c r="C5" s="1"/>
    </row>
    <row r="6" spans="1:3" ht="15.75" x14ac:dyDescent="0.25">
      <c r="A6">
        <v>18</v>
      </c>
      <c r="C6" s="1"/>
    </row>
    <row r="7" spans="1:3" ht="15.75" x14ac:dyDescent="0.25">
      <c r="A7">
        <v>24</v>
      </c>
      <c r="C7" s="1"/>
    </row>
    <row r="8" spans="1:3" ht="15.75" x14ac:dyDescent="0.25">
      <c r="A8">
        <v>30</v>
      </c>
      <c r="C8" s="1"/>
    </row>
    <row r="9" spans="1:3" ht="15.75" x14ac:dyDescent="0.25">
      <c r="A9">
        <v>32</v>
      </c>
      <c r="C9" s="1"/>
    </row>
    <row r="10" spans="1:3" ht="15.75" x14ac:dyDescent="0.25">
      <c r="A10">
        <v>36</v>
      </c>
      <c r="C10" s="1"/>
    </row>
    <row r="11" spans="1:3" ht="15.75" x14ac:dyDescent="0.25">
      <c r="A11">
        <v>48</v>
      </c>
      <c r="C11" s="1"/>
    </row>
  </sheetData>
  <customSheetViews>
    <customSheetView guid="{3FADD2C2-BC61-4AFC-AF65-6D17D93E5DB4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9" sqref="E9:F9"/>
    </sheetView>
  </sheetViews>
  <sheetFormatPr baseColWidth="10" defaultRowHeight="15" x14ac:dyDescent="0.25"/>
  <cols>
    <col min="3" max="3" width="16.5703125" style="2" bestFit="1" customWidth="1"/>
    <col min="4" max="4" width="14" bestFit="1" customWidth="1"/>
  </cols>
  <sheetData>
    <row r="1" spans="1:5" x14ac:dyDescent="0.25">
      <c r="B1" t="s">
        <v>6</v>
      </c>
      <c r="C1" s="2">
        <v>3</v>
      </c>
      <c r="D1" t="s">
        <v>10</v>
      </c>
      <c r="E1" s="2">
        <f>+C6</f>
        <v>42266.543966079858</v>
      </c>
    </row>
    <row r="2" spans="1:5" x14ac:dyDescent="0.25">
      <c r="A2" t="s">
        <v>3</v>
      </c>
      <c r="B2" t="s">
        <v>4</v>
      </c>
    </row>
    <row r="3" spans="1:5" ht="15.75" x14ac:dyDescent="0.25">
      <c r="A3">
        <v>1</v>
      </c>
      <c r="B3">
        <f>+'Cálculo de compras '!$C$6/' cuota3'!$C$1</f>
        <v>15000</v>
      </c>
      <c r="C3" s="3">
        <f>+B3/ (1 + ('Cálculo de compras '!$C$8 / 100)) ^ A3</f>
        <v>14534.883720930233</v>
      </c>
    </row>
    <row r="4" spans="1:5" ht="15.75" x14ac:dyDescent="0.25">
      <c r="A4">
        <v>2</v>
      </c>
      <c r="B4">
        <f>+'Cálculo de compras '!$C$6/' cuota3'!$C$1</f>
        <v>15000</v>
      </c>
      <c r="C4" s="3">
        <f>+B4/ (1 + ('Cálculo de compras '!$C$8 / 100)) ^ A4</f>
        <v>14084.189652064179</v>
      </c>
    </row>
    <row r="5" spans="1:5" ht="15.75" x14ac:dyDescent="0.25">
      <c r="A5">
        <v>3</v>
      </c>
      <c r="B5">
        <f>+'Cálculo de compras '!$C$6/' cuota3'!$C$1</f>
        <v>15000</v>
      </c>
      <c r="C5" s="3">
        <f>+B5/ (1 + ('Cálculo de compras '!$C$8 / 100)) ^ A5</f>
        <v>13647.470593085445</v>
      </c>
    </row>
    <row r="6" spans="1:5" x14ac:dyDescent="0.25">
      <c r="B6" t="s">
        <v>5</v>
      </c>
      <c r="C6" s="2">
        <f>SUM(C3:C5)</f>
        <v>42266.543966079858</v>
      </c>
    </row>
  </sheetData>
  <customSheetViews>
    <customSheetView guid="{3FADD2C2-BC61-4AFC-AF65-6D17D93E5DB4}">
      <selection activeCell="E7" sqref="E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6</v>
      </c>
      <c r="D1" t="s">
        <v>10</v>
      </c>
      <c r="E1" s="2">
        <f>+C9</f>
        <v>40360.985844654191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'!$C$6/cuota6!$C$1</f>
        <v>7500</v>
      </c>
      <c r="C3" s="2">
        <f>+B3/ (1 + ('Cálculo de compras '!$C$8 / 100)) ^ A3</f>
        <v>7267.4418604651164</v>
      </c>
    </row>
    <row r="4" spans="1:5" x14ac:dyDescent="0.25">
      <c r="A4">
        <v>2</v>
      </c>
      <c r="B4">
        <f>+'Cálculo de compras '!$C$6/cuota6!$C$1</f>
        <v>7500</v>
      </c>
      <c r="C4" s="2">
        <f>+B4/ (1 + ('Cálculo de compras '!$C$8 / 100)) ^ A4</f>
        <v>7042.0948260320893</v>
      </c>
    </row>
    <row r="5" spans="1:5" x14ac:dyDescent="0.25">
      <c r="A5">
        <v>3</v>
      </c>
      <c r="B5">
        <f>+'Cálculo de compras '!$C$6/cuota6!$C$1</f>
        <v>7500</v>
      </c>
      <c r="C5" s="2">
        <f>+B5/ (1 + ('Cálculo de compras '!$C$8 / 100)) ^ A5</f>
        <v>6823.7352965427226</v>
      </c>
    </row>
    <row r="6" spans="1:5" x14ac:dyDescent="0.25">
      <c r="A6">
        <v>4</v>
      </c>
      <c r="B6">
        <f>+'Cálculo de compras '!$C$6/cuota6!$C$1</f>
        <v>7500</v>
      </c>
      <c r="C6" s="2">
        <f>+B6/ (1 + ('Cálculo de compras '!$C$8 / 100)) ^ A6</f>
        <v>6612.1466051770567</v>
      </c>
    </row>
    <row r="7" spans="1:5" x14ac:dyDescent="0.25">
      <c r="A7">
        <v>5</v>
      </c>
      <c r="B7">
        <f>+'Cálculo de compras '!$C$6/cuota6!$C$1</f>
        <v>7500</v>
      </c>
      <c r="C7" s="2">
        <f>+B7/ (1 + ('Cálculo de compras '!$C$8 / 100)) ^ A7</f>
        <v>6407.11880346614</v>
      </c>
    </row>
    <row r="8" spans="1:5" x14ac:dyDescent="0.25">
      <c r="A8">
        <v>6</v>
      </c>
      <c r="B8">
        <f>+'Cálculo de compras '!$C$6/cuota6!$C$1</f>
        <v>7500</v>
      </c>
      <c r="C8" s="2">
        <f>+B8/ (1 + ('Cálculo de compras '!$C$8 / 100)) ^ A8</f>
        <v>6208.4484529710662</v>
      </c>
    </row>
    <row r="9" spans="1:5" x14ac:dyDescent="0.25">
      <c r="B9" t="s">
        <v>5</v>
      </c>
      <c r="C9" s="2">
        <f>SUM(C3:C8)</f>
        <v>40360.985844654191</v>
      </c>
    </row>
  </sheetData>
  <customSheetViews>
    <customSheetView guid="{3FADD2C2-BC61-4AFC-AF65-6D17D93E5DB4}">
      <selection activeCell="E1" sqref="E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9</v>
      </c>
      <c r="D1" t="s">
        <v>10</v>
      </c>
      <c r="E1" s="2">
        <f>+C12</f>
        <v>38569.975429709113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'!$C$6/'cuota9 '!$C$1</f>
        <v>5000</v>
      </c>
      <c r="C3" s="2">
        <f>+B3/ (1 + ('Cálculo de compras '!$C$8 / 100)) ^ A3</f>
        <v>4844.9612403100773</v>
      </c>
    </row>
    <row r="4" spans="1:5" x14ac:dyDescent="0.25">
      <c r="A4">
        <v>2</v>
      </c>
      <c r="B4">
        <f>+'Cálculo de compras '!$C$6/'cuota9 '!$C$1</f>
        <v>5000</v>
      </c>
      <c r="C4" s="2">
        <f>+B4/ (1 + ('Cálculo de compras '!$C$8 / 100)) ^ A4</f>
        <v>4694.7298840213934</v>
      </c>
    </row>
    <row r="5" spans="1:5" x14ac:dyDescent="0.25">
      <c r="A5">
        <v>3</v>
      </c>
      <c r="B5">
        <f>+'Cálculo de compras '!$C$6/'cuota9 '!$C$1</f>
        <v>5000</v>
      </c>
      <c r="C5" s="2">
        <f>+B5/ (1 + ('Cálculo de compras '!$C$8 / 100)) ^ A5</f>
        <v>4549.1568643618157</v>
      </c>
    </row>
    <row r="6" spans="1:5" x14ac:dyDescent="0.25">
      <c r="A6">
        <v>4</v>
      </c>
      <c r="B6">
        <f>+'Cálculo de compras '!$C$6/'cuota9 '!$C$1</f>
        <v>5000</v>
      </c>
      <c r="C6" s="2">
        <f>+B6/ (1 + ('Cálculo de compras '!$C$8 / 100)) ^ A6</f>
        <v>4408.0977367847045</v>
      </c>
    </row>
    <row r="7" spans="1:5" x14ac:dyDescent="0.25">
      <c r="A7">
        <v>5</v>
      </c>
      <c r="B7">
        <f>+'Cálculo de compras '!$C$6/'cuota9 '!$C$1</f>
        <v>5000</v>
      </c>
      <c r="C7" s="2">
        <f>+B7/ (1 + ('Cálculo de compras '!$C$8 / 100)) ^ A7</f>
        <v>4271.4125356440936</v>
      </c>
    </row>
    <row r="8" spans="1:5" x14ac:dyDescent="0.25">
      <c r="A8">
        <v>6</v>
      </c>
      <c r="B8">
        <f>+'Cálculo de compras '!$C$6/'cuota9 '!$C$1</f>
        <v>5000</v>
      </c>
      <c r="C8" s="2">
        <f>+B8/ (1 + ('Cálculo de compras '!$C$8 / 100)) ^ A8</f>
        <v>4138.9656353140444</v>
      </c>
    </row>
    <row r="9" spans="1:5" x14ac:dyDescent="0.25">
      <c r="A9">
        <v>7</v>
      </c>
      <c r="B9">
        <f>+'Cálculo de compras '!$C$6/'cuota9 '!$C$1</f>
        <v>5000</v>
      </c>
      <c r="C9" s="2">
        <f>+B9/ (1 + ('Cálculo de compras '!$C$8 / 100)) ^ A9</f>
        <v>4010.6256156143845</v>
      </c>
    </row>
    <row r="10" spans="1:5" x14ac:dyDescent="0.25">
      <c r="A10">
        <v>8</v>
      </c>
      <c r="B10">
        <f>+'Cálculo de compras '!$C$6/'cuota9 '!$C$1</f>
        <v>5000</v>
      </c>
      <c r="C10" s="2">
        <f>+B10/ (1 + ('Cálculo de compras '!$C$8 / 100)) ^ A10</f>
        <v>3886.2651314092868</v>
      </c>
    </row>
    <row r="11" spans="1:5" x14ac:dyDescent="0.25">
      <c r="A11">
        <v>9</v>
      </c>
      <c r="B11">
        <f>+'Cálculo de compras '!$C$6/'cuota9 '!$C$1</f>
        <v>5000</v>
      </c>
      <c r="C11" s="2">
        <f>+B11/ (1 + ('Cálculo de compras '!$C$8 / 100)) ^ A11</f>
        <v>3765.7607862493087</v>
      </c>
    </row>
    <row r="12" spans="1:5" x14ac:dyDescent="0.25">
      <c r="B12" t="s">
        <v>5</v>
      </c>
      <c r="C12" s="2">
        <f>SUM(C3:C11)</f>
        <v>38569.975429709113</v>
      </c>
    </row>
  </sheetData>
  <customSheetViews>
    <customSheetView guid="{3FADD2C2-BC61-4AFC-AF65-6D17D93E5DB4}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12</v>
      </c>
      <c r="D1" t="s">
        <v>10</v>
      </c>
      <c r="E1" s="2">
        <f>+C15</f>
        <v>36885.76626416912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'!$C$6/cuota12!$C$1</f>
        <v>3750</v>
      </c>
      <c r="C3" s="2">
        <f>+B3/ (1 + ('Cálculo de compras '!$C$8 / 100)) ^ A3</f>
        <v>3633.7209302325582</v>
      </c>
    </row>
    <row r="4" spans="1:5" x14ac:dyDescent="0.25">
      <c r="A4">
        <v>2</v>
      </c>
      <c r="B4">
        <f>+'Cálculo de compras '!$C$6/cuota12!$C$1</f>
        <v>3750</v>
      </c>
      <c r="C4" s="2">
        <f>+B4/ (1 + ('Cálculo de compras '!$C$8 / 100)) ^ A4</f>
        <v>3521.0474130160446</v>
      </c>
    </row>
    <row r="5" spans="1:5" x14ac:dyDescent="0.25">
      <c r="A5">
        <v>3</v>
      </c>
      <c r="B5">
        <f>+'Cálculo de compras '!$C$6/cuota12!$C$1</f>
        <v>3750</v>
      </c>
      <c r="C5" s="2">
        <f>+B5/ (1 + ('Cálculo de compras '!$C$8 / 100)) ^ A5</f>
        <v>3411.8676482713613</v>
      </c>
    </row>
    <row r="6" spans="1:5" x14ac:dyDescent="0.25">
      <c r="A6">
        <v>4</v>
      </c>
      <c r="B6">
        <f>+'Cálculo de compras '!$C$6/cuota12!$C$1</f>
        <v>3750</v>
      </c>
      <c r="C6" s="2">
        <f>+B6/ (1 + ('Cálculo de compras '!$C$8 / 100)) ^ A6</f>
        <v>3306.0733025885283</v>
      </c>
    </row>
    <row r="7" spans="1:5" x14ac:dyDescent="0.25">
      <c r="A7">
        <v>5</v>
      </c>
      <c r="B7">
        <f>+'Cálculo de compras '!$C$6/cuota12!$C$1</f>
        <v>3750</v>
      </c>
      <c r="C7" s="2">
        <f>+B7/ (1 + ('Cálculo de compras '!$C$8 / 100)) ^ A7</f>
        <v>3203.55940173307</v>
      </c>
    </row>
    <row r="8" spans="1:5" x14ac:dyDescent="0.25">
      <c r="A8">
        <v>6</v>
      </c>
      <c r="B8">
        <f>+'Cálculo de compras '!$C$6/cuota12!$C$1</f>
        <v>3750</v>
      </c>
      <c r="C8" s="2">
        <f>+B8/ (1 + ('Cálculo de compras '!$C$8 / 100)) ^ A8</f>
        <v>3104.2242264855331</v>
      </c>
    </row>
    <row r="9" spans="1:5" x14ac:dyDescent="0.25">
      <c r="A9">
        <v>7</v>
      </c>
      <c r="B9">
        <f>+'Cálculo de compras '!$C$6/cuota12!$C$1</f>
        <v>3750</v>
      </c>
      <c r="C9" s="2">
        <f>+B9/ (1 + ('Cálculo de compras '!$C$8 / 100)) ^ A9</f>
        <v>3007.9692117107884</v>
      </c>
    </row>
    <row r="10" spans="1:5" x14ac:dyDescent="0.25">
      <c r="A10">
        <v>8</v>
      </c>
      <c r="B10">
        <f>+'Cálculo de compras '!$C$6/cuota12!$C$1</f>
        <v>3750</v>
      </c>
      <c r="C10" s="2">
        <f>+B10/ (1 + ('Cálculo de compras '!$C$8 / 100)) ^ A10</f>
        <v>2914.698848556965</v>
      </c>
    </row>
    <row r="11" spans="1:5" x14ac:dyDescent="0.25">
      <c r="A11">
        <v>9</v>
      </c>
      <c r="B11">
        <f>+'Cálculo de compras '!$C$6/cuota12!$C$1</f>
        <v>3750</v>
      </c>
      <c r="C11" s="2">
        <f>+B11/ (1 + ('Cálculo de compras '!$C$8 / 100)) ^ A11</f>
        <v>2824.3205896869813</v>
      </c>
    </row>
    <row r="12" spans="1:5" x14ac:dyDescent="0.25">
      <c r="A12">
        <v>10</v>
      </c>
      <c r="B12">
        <f>+'Cálculo de compras '!$C$6/cuota12!$C$1</f>
        <v>3750</v>
      </c>
      <c r="C12" s="2">
        <f>+B12/ (1 + ('Cálculo de compras '!$C$8 / 100)) ^ A12</f>
        <v>2736.7447574486259</v>
      </c>
    </row>
    <row r="13" spans="1:5" x14ac:dyDescent="0.25">
      <c r="A13">
        <v>11</v>
      </c>
      <c r="B13">
        <f>+'Cálculo de compras '!$C$6/cuota12!$C$1</f>
        <v>3750</v>
      </c>
      <c r="C13" s="2">
        <f>+B13/ (1 + ('Cálculo de compras '!$C$8 / 100)) ^ A13</f>
        <v>2651.8844548920792</v>
      </c>
    </row>
    <row r="14" spans="1:5" x14ac:dyDescent="0.25">
      <c r="A14">
        <v>12</v>
      </c>
      <c r="B14">
        <f>+'Cálculo de compras '!$C$6/cuota12!$C$1</f>
        <v>3750</v>
      </c>
      <c r="C14" s="2">
        <f>+B14/ (1 + ('Cálculo de compras '!$C$8 / 100)) ^ A14</f>
        <v>2569.6554795465881</v>
      </c>
    </row>
    <row r="15" spans="1:5" x14ac:dyDescent="0.25">
      <c r="B15" t="s">
        <v>5</v>
      </c>
      <c r="C15" s="2">
        <f>SUM(C3:C14)</f>
        <v>36885.76626416912</v>
      </c>
    </row>
  </sheetData>
  <customSheetViews>
    <customSheetView guid="{3FADD2C2-BC61-4AFC-AF65-6D17D93E5DB4}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18</v>
      </c>
      <c r="D1" t="s">
        <v>10</v>
      </c>
      <c r="E1" s="2">
        <f>+C21</f>
        <v>33809.51781483434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'!$C$6/cuota18!$C$1</f>
        <v>2500</v>
      </c>
      <c r="C3" s="2">
        <f>+B3/ (1 + ('Cálculo de compras '!$C$8 / 100)) ^ A3</f>
        <v>2422.4806201550387</v>
      </c>
    </row>
    <row r="4" spans="1:5" x14ac:dyDescent="0.25">
      <c r="A4">
        <v>2</v>
      </c>
      <c r="B4">
        <f>+'Cálculo de compras '!$C$6/cuota18!$C$1</f>
        <v>2500</v>
      </c>
      <c r="C4" s="2">
        <f>+B4/ (1 + ('Cálculo de compras '!$C$8 / 100)) ^ A4</f>
        <v>2347.3649420106967</v>
      </c>
    </row>
    <row r="5" spans="1:5" x14ac:dyDescent="0.25">
      <c r="A5">
        <v>3</v>
      </c>
      <c r="B5">
        <f>+'Cálculo de compras '!$C$6/cuota18!$C$1</f>
        <v>2500</v>
      </c>
      <c r="C5" s="2">
        <f>+B5/ (1 + ('Cálculo de compras '!$C$8 / 100)) ^ A5</f>
        <v>2274.5784321809078</v>
      </c>
    </row>
    <row r="6" spans="1:5" x14ac:dyDescent="0.25">
      <c r="A6">
        <v>4</v>
      </c>
      <c r="B6">
        <f>+'Cálculo de compras '!$C$6/cuota18!$C$1</f>
        <v>2500</v>
      </c>
      <c r="C6" s="2">
        <f>+B6/ (1 + ('Cálculo de compras '!$C$8 / 100)) ^ A6</f>
        <v>2204.0488683923522</v>
      </c>
    </row>
    <row r="7" spans="1:5" x14ac:dyDescent="0.25">
      <c r="A7">
        <v>5</v>
      </c>
      <c r="B7">
        <f>+'Cálculo de compras '!$C$6/cuota18!$C$1</f>
        <v>2500</v>
      </c>
      <c r="C7" s="2">
        <f>+B7/ (1 + ('Cálculo de compras '!$C$8 / 100)) ^ A7</f>
        <v>2135.7062678220468</v>
      </c>
    </row>
    <row r="8" spans="1:5" x14ac:dyDescent="0.25">
      <c r="A8">
        <v>6</v>
      </c>
      <c r="B8">
        <f>+'Cálculo de compras '!$C$6/cuota18!$C$1</f>
        <v>2500</v>
      </c>
      <c r="C8" s="2">
        <f>+B8/ (1 + ('Cálculo de compras '!$C$8 / 100)) ^ A8</f>
        <v>2069.4828176570222</v>
      </c>
    </row>
    <row r="9" spans="1:5" x14ac:dyDescent="0.25">
      <c r="A9">
        <v>7</v>
      </c>
      <c r="B9">
        <f>+'Cálculo de compras '!$C$6/cuota18!$C$1</f>
        <v>2500</v>
      </c>
      <c r="C9" s="2">
        <f>+B9/ (1 + ('Cálculo de compras '!$C$8 / 100)) ^ A9</f>
        <v>2005.3128078071923</v>
      </c>
    </row>
    <row r="10" spans="1:5" x14ac:dyDescent="0.25">
      <c r="A10">
        <v>8</v>
      </c>
      <c r="B10">
        <f>+'Cálculo de compras '!$C$6/cuota18!$C$1</f>
        <v>2500</v>
      </c>
      <c r="C10" s="2">
        <f>+B10/ (1 + ('Cálculo de compras '!$C$8 / 100)) ^ A10</f>
        <v>1943.1325657046434</v>
      </c>
    </row>
    <row r="11" spans="1:5" x14ac:dyDescent="0.25">
      <c r="A11">
        <v>9</v>
      </c>
      <c r="B11">
        <f>+'Cálculo de compras '!$C$6/cuota18!$C$1</f>
        <v>2500</v>
      </c>
      <c r="C11" s="2">
        <f>+B11/ (1 + ('Cálculo de compras '!$C$8 / 100)) ^ A11</f>
        <v>1882.8803931246543</v>
      </c>
    </row>
    <row r="12" spans="1:5" x14ac:dyDescent="0.25">
      <c r="A12">
        <v>10</v>
      </c>
      <c r="B12">
        <f>+'Cálculo de compras '!$C$6/cuota18!$C$1</f>
        <v>2500</v>
      </c>
      <c r="C12" s="2">
        <f>+B12/ (1 + ('Cálculo de compras '!$C$8 / 100)) ^ A12</f>
        <v>1824.4965049657505</v>
      </c>
    </row>
    <row r="13" spans="1:5" x14ac:dyDescent="0.25">
      <c r="A13">
        <v>11</v>
      </c>
      <c r="B13">
        <f>+'Cálculo de compras '!$C$6/cuota18!$C$1</f>
        <v>2500</v>
      </c>
      <c r="C13" s="2">
        <f>+B13/ (1 + ('Cálculo de compras '!$C$8 / 100)) ^ A13</f>
        <v>1767.9229699280529</v>
      </c>
    </row>
    <row r="14" spans="1:5" x14ac:dyDescent="0.25">
      <c r="A14">
        <v>12</v>
      </c>
      <c r="B14">
        <f>+'Cálculo de compras '!$C$6/cuota18!$C$1</f>
        <v>2500</v>
      </c>
      <c r="C14" s="2">
        <f>+B14/ (1 + ('Cálculo de compras '!$C$8 / 100)) ^ A14</f>
        <v>1713.1036530310589</v>
      </c>
    </row>
    <row r="15" spans="1:5" x14ac:dyDescent="0.25">
      <c r="A15">
        <v>13</v>
      </c>
      <c r="B15">
        <f>+'Cálculo de compras '!$C$6/cuota18!$C$1</f>
        <v>2500</v>
      </c>
      <c r="C15" s="2">
        <f>+B15/ (1 + ('Cálculo de compras '!$C$8 / 100)) ^ A15</f>
        <v>1659.9841599138167</v>
      </c>
    </row>
    <row r="16" spans="1:5" x14ac:dyDescent="0.25">
      <c r="A16">
        <v>14</v>
      </c>
      <c r="B16">
        <f>+'Cálculo de compras '!$C$6/cuota18!$C$1</f>
        <v>2500</v>
      </c>
      <c r="C16" s="2">
        <f>+B16/ (1 + ('Cálculo de compras '!$C$8 / 100)) ^ A16</f>
        <v>1608.5117828622258</v>
      </c>
    </row>
    <row r="17" spans="1:3" x14ac:dyDescent="0.25">
      <c r="A17">
        <v>15</v>
      </c>
      <c r="B17">
        <f>+'Cálculo de compras '!$C$6/cuota18!$C$1</f>
        <v>2500</v>
      </c>
      <c r="C17" s="2">
        <f>+B17/ (1 + ('Cálculo de compras '!$C$8 / 100)) ^ A17</f>
        <v>1558.6354485099089</v>
      </c>
    </row>
    <row r="18" spans="1:3" x14ac:dyDescent="0.25">
      <c r="A18">
        <v>16</v>
      </c>
      <c r="B18">
        <f>+'Cálculo de compras '!$C$6/cuota18!$C$1</f>
        <v>2500</v>
      </c>
      <c r="C18" s="2">
        <f>+B18/ (1 + ('Cálculo de compras '!$C$8 / 100)) ^ A18</f>
        <v>1510.3056671607642</v>
      </c>
    </row>
    <row r="19" spans="1:3" x14ac:dyDescent="0.25">
      <c r="A19">
        <v>17</v>
      </c>
      <c r="B19">
        <f>+'Cálculo de compras '!$C$6/cuota18!$C$1</f>
        <v>2500</v>
      </c>
      <c r="C19" s="2">
        <f>+B19/ (1 + ('Cálculo de compras '!$C$8 / 100)) ^ A19</f>
        <v>1463.4744836829109</v>
      </c>
    </row>
    <row r="20" spans="1:3" x14ac:dyDescent="0.25">
      <c r="A20">
        <v>18</v>
      </c>
      <c r="B20">
        <f>+'Cálculo de compras '!$C$6/cuota18!$C$1</f>
        <v>2500</v>
      </c>
      <c r="C20" s="2">
        <f>+B20/ (1 + ('Cálculo de compras '!$C$8 / 100)) ^ A20</f>
        <v>1418.0954299253015</v>
      </c>
    </row>
    <row r="21" spans="1:3" x14ac:dyDescent="0.25">
      <c r="B21" t="s">
        <v>5</v>
      </c>
      <c r="C21" s="2">
        <f>SUM(C3:C20)</f>
        <v>33809.51781483434</v>
      </c>
    </row>
  </sheetData>
  <customSheetViews>
    <customSheetView guid="{3FADD2C2-BC61-4AFC-AF65-6D17D93E5DB4}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24</v>
      </c>
      <c r="D1" t="s">
        <v>10</v>
      </c>
      <c r="E1" s="2">
        <f>+C27</f>
        <v>31080.711318484144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'!$C$6/cuota24!$C$1</f>
        <v>1875</v>
      </c>
      <c r="C3" s="2">
        <f>+B3/ (1 + ('Cálculo de compras '!$C$8 / 100)) ^ A3</f>
        <v>1816.8604651162791</v>
      </c>
    </row>
    <row r="4" spans="1:5" x14ac:dyDescent="0.25">
      <c r="A4">
        <v>2</v>
      </c>
      <c r="B4">
        <f>+'Cálculo de compras '!$C$6/cuota24!$C$1</f>
        <v>1875</v>
      </c>
      <c r="C4" s="2">
        <f>+B4/ (1 + ('Cálculo de compras '!$C$8 / 100)) ^ A4</f>
        <v>1760.5237065080223</v>
      </c>
    </row>
    <row r="5" spans="1:5" x14ac:dyDescent="0.25">
      <c r="A5">
        <v>3</v>
      </c>
      <c r="B5">
        <f>+'Cálculo de compras '!$C$6/cuota24!$C$1</f>
        <v>1875</v>
      </c>
      <c r="C5" s="2">
        <f>+B5/ (1 + ('Cálculo de compras '!$C$8 / 100)) ^ A5</f>
        <v>1705.9338241356807</v>
      </c>
    </row>
    <row r="6" spans="1:5" x14ac:dyDescent="0.25">
      <c r="A6">
        <v>4</v>
      </c>
      <c r="B6">
        <f>+'Cálculo de compras '!$C$6/cuota24!$C$1</f>
        <v>1875</v>
      </c>
      <c r="C6" s="2">
        <f>+B6/ (1 + ('Cálculo de compras '!$C$8 / 100)) ^ A6</f>
        <v>1653.0366512942642</v>
      </c>
    </row>
    <row r="7" spans="1:5" x14ac:dyDescent="0.25">
      <c r="A7">
        <v>5</v>
      </c>
      <c r="B7">
        <f>+'Cálculo de compras '!$C$6/cuota24!$C$1</f>
        <v>1875</v>
      </c>
      <c r="C7" s="2">
        <f>+B7/ (1 + ('Cálculo de compras '!$C$8 / 100)) ^ A7</f>
        <v>1601.779700866535</v>
      </c>
    </row>
    <row r="8" spans="1:5" x14ac:dyDescent="0.25">
      <c r="A8">
        <v>6</v>
      </c>
      <c r="B8">
        <f>+'Cálculo de compras '!$C$6/cuota24!$C$1</f>
        <v>1875</v>
      </c>
      <c r="C8" s="2">
        <f>+B8/ (1 + ('Cálculo de compras '!$C$8 / 100)) ^ A8</f>
        <v>1552.1121132427666</v>
      </c>
    </row>
    <row r="9" spans="1:5" x14ac:dyDescent="0.25">
      <c r="A9">
        <v>7</v>
      </c>
      <c r="B9">
        <f>+'Cálculo de compras '!$C$6/cuota24!$C$1</f>
        <v>1875</v>
      </c>
      <c r="C9" s="2">
        <f>+B9/ (1 + ('Cálculo de compras '!$C$8 / 100)) ^ A9</f>
        <v>1503.9846058553942</v>
      </c>
    </row>
    <row r="10" spans="1:5" x14ac:dyDescent="0.25">
      <c r="A10">
        <v>8</v>
      </c>
      <c r="B10">
        <f>+'Cálculo de compras '!$C$6/cuota24!$C$1</f>
        <v>1875</v>
      </c>
      <c r="C10" s="2">
        <f>+B10/ (1 + ('Cálculo de compras '!$C$8 / 100)) ^ A10</f>
        <v>1457.3494242784825</v>
      </c>
    </row>
    <row r="11" spans="1:5" x14ac:dyDescent="0.25">
      <c r="A11">
        <v>9</v>
      </c>
      <c r="B11">
        <f>+'Cálculo de compras '!$C$6/cuota24!$C$1</f>
        <v>1875</v>
      </c>
      <c r="C11" s="2">
        <f>+B11/ (1 + ('Cálculo de compras '!$C$8 / 100)) ^ A11</f>
        <v>1412.1602948434906</v>
      </c>
    </row>
    <row r="12" spans="1:5" x14ac:dyDescent="0.25">
      <c r="A12">
        <v>10</v>
      </c>
      <c r="B12">
        <f>+'Cálculo de compras '!$C$6/cuota24!$C$1</f>
        <v>1875</v>
      </c>
      <c r="C12" s="2">
        <f>+B12/ (1 + ('Cálculo de compras '!$C$8 / 100)) ^ A12</f>
        <v>1368.372378724313</v>
      </c>
    </row>
    <row r="13" spans="1:5" x14ac:dyDescent="0.25">
      <c r="A13">
        <v>11</v>
      </c>
      <c r="B13">
        <f>+'Cálculo de compras '!$C$6/cuota24!$C$1</f>
        <v>1875</v>
      </c>
      <c r="C13" s="2">
        <f>+B13/ (1 + ('Cálculo de compras '!$C$8 / 100)) ^ A13</f>
        <v>1325.9422274460396</v>
      </c>
    </row>
    <row r="14" spans="1:5" x14ac:dyDescent="0.25">
      <c r="A14">
        <v>12</v>
      </c>
      <c r="B14">
        <f>+'Cálculo de compras '!$C$6/cuota24!$C$1</f>
        <v>1875</v>
      </c>
      <c r="C14" s="2">
        <f>+B14/ (1 + ('Cálculo de compras '!$C$8 / 100)) ^ A14</f>
        <v>1284.8277397732941</v>
      </c>
    </row>
    <row r="15" spans="1:5" x14ac:dyDescent="0.25">
      <c r="A15">
        <v>13</v>
      </c>
      <c r="B15">
        <f>+'Cálculo de compras '!$C$6/cuota24!$C$1</f>
        <v>1875</v>
      </c>
      <c r="C15" s="2">
        <f>+B15/ (1 + ('Cálculo de compras '!$C$8 / 100)) ^ A15</f>
        <v>1244.9881199353624</v>
      </c>
    </row>
    <row r="16" spans="1:5" x14ac:dyDescent="0.25">
      <c r="A16">
        <v>14</v>
      </c>
      <c r="B16">
        <f>+'Cálculo de compras '!$C$6/cuota24!$C$1</f>
        <v>1875</v>
      </c>
      <c r="C16" s="2">
        <f>+B16/ (1 + ('Cálculo de compras '!$C$8 / 100)) ^ A16</f>
        <v>1206.3838371466693</v>
      </c>
    </row>
    <row r="17" spans="1:3" x14ac:dyDescent="0.25">
      <c r="A17">
        <v>15</v>
      </c>
      <c r="B17">
        <f>+'Cálculo de compras '!$C$6/cuota24!$C$1</f>
        <v>1875</v>
      </c>
      <c r="C17" s="2">
        <f>+B17/ (1 + ('Cálculo de compras '!$C$8 / 100)) ^ A17</f>
        <v>1168.9765863824316</v>
      </c>
    </row>
    <row r="18" spans="1:3" x14ac:dyDescent="0.25">
      <c r="A18">
        <v>16</v>
      </c>
      <c r="B18">
        <f>+'Cálculo de compras '!$C$6/cuota24!$C$1</f>
        <v>1875</v>
      </c>
      <c r="C18" s="2">
        <f>+B18/ (1 + ('Cálculo de compras '!$C$8 / 100)) ^ A18</f>
        <v>1132.729250370573</v>
      </c>
    </row>
    <row r="19" spans="1:3" x14ac:dyDescent="0.25">
      <c r="A19">
        <v>17</v>
      </c>
      <c r="B19">
        <f>+'Cálculo de compras '!$C$6/cuota24!$C$1</f>
        <v>1875</v>
      </c>
      <c r="C19" s="2">
        <f>+B19/ (1 + ('Cálculo de compras '!$C$8 / 100)) ^ A19</f>
        <v>1097.6058627621831</v>
      </c>
    </row>
    <row r="20" spans="1:3" x14ac:dyDescent="0.25">
      <c r="A20">
        <v>18</v>
      </c>
      <c r="B20">
        <f>+'Cálculo de compras '!$C$6/cuota24!$C$1</f>
        <v>1875</v>
      </c>
      <c r="C20" s="2">
        <f>+B20/ (1 + ('Cálculo de compras '!$C$8 / 100)) ^ A20</f>
        <v>1063.571572443976</v>
      </c>
    </row>
    <row r="21" spans="1:3" x14ac:dyDescent="0.25">
      <c r="A21">
        <v>19</v>
      </c>
      <c r="B21">
        <f>+'Cálculo de compras '!$C$6/cuota24!$C$1</f>
        <v>1875</v>
      </c>
      <c r="C21" s="2">
        <f>+B21/ (1 + ('Cálculo de compras '!$C$8 / 100)) ^ A21</f>
        <v>1030.5926089573411</v>
      </c>
    </row>
    <row r="22" spans="1:3" x14ac:dyDescent="0.25">
      <c r="A22">
        <v>20</v>
      </c>
      <c r="B22">
        <f>+'Cálculo de compras '!$C$6/cuota24!$C$1</f>
        <v>1875</v>
      </c>
      <c r="C22" s="2">
        <f>+B22/ (1 + ('Cálculo de compras '!$C$8 / 100)) ^ A22</f>
        <v>998.63624898967157</v>
      </c>
    </row>
    <row r="23" spans="1:3" x14ac:dyDescent="0.25">
      <c r="A23">
        <v>21</v>
      </c>
      <c r="B23">
        <f>+'Cálculo de compras '!$C$6/cuota24!$C$1</f>
        <v>1875</v>
      </c>
      <c r="C23" s="2">
        <f>+B23/ (1 + ('Cálculo de compras '!$C$8 / 100)) ^ A23</f>
        <v>967.67078390472045</v>
      </c>
    </row>
    <row r="24" spans="1:3" x14ac:dyDescent="0.25">
      <c r="A24">
        <v>22</v>
      </c>
      <c r="B24">
        <f>+'Cálculo de compras '!$C$6/cuota24!$C$1</f>
        <v>1875</v>
      </c>
      <c r="C24" s="2">
        <f>+B24/ (1 + ('Cálculo de compras '!$C$8 / 100)) ^ A24</f>
        <v>937.66548827976794</v>
      </c>
    </row>
    <row r="25" spans="1:3" x14ac:dyDescent="0.25">
      <c r="A25">
        <v>23</v>
      </c>
      <c r="B25">
        <f>+'Cálculo de compras '!$C$6/cuota24!$C$1</f>
        <v>1875</v>
      </c>
      <c r="C25" s="2">
        <f>+B25/ (1 + ('Cálculo de compras '!$C$8 / 100)) ^ A25</f>
        <v>908.59058941837998</v>
      </c>
    </row>
    <row r="26" spans="1:3" x14ac:dyDescent="0.25">
      <c r="A26">
        <v>24</v>
      </c>
      <c r="B26">
        <f>+'Cálculo de compras '!$C$6/cuota24!$C$1</f>
        <v>1875</v>
      </c>
      <c r="C26" s="2">
        <f>+B26/ (1 + ('Cálculo de compras '!$C$8 / 100)) ^ A26</f>
        <v>880.41723780850771</v>
      </c>
    </row>
    <row r="27" spans="1:3" x14ac:dyDescent="0.25">
      <c r="B27" t="s">
        <v>5</v>
      </c>
      <c r="C27" s="2">
        <f>SUM(C3:C26)</f>
        <v>31080.711318484144</v>
      </c>
    </row>
  </sheetData>
  <customSheetViews>
    <customSheetView guid="{3FADD2C2-BC61-4AFC-AF65-6D17D93E5DB4}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7" workbookViewId="0">
      <selection activeCell="E9" sqref="E9:F9"/>
    </sheetView>
  </sheetViews>
  <sheetFormatPr baseColWidth="10" defaultRowHeight="15" x14ac:dyDescent="0.25"/>
  <cols>
    <col min="1" max="1" width="14.7109375" bestFit="1" customWidth="1"/>
    <col min="2" max="2" width="14.140625" bestFit="1" customWidth="1"/>
  </cols>
  <sheetData>
    <row r="1" spans="1:5" x14ac:dyDescent="0.25">
      <c r="B1" t="s">
        <v>6</v>
      </c>
      <c r="C1" s="2">
        <v>30</v>
      </c>
      <c r="D1" t="s">
        <v>10</v>
      </c>
      <c r="E1" s="2">
        <f>+C33</f>
        <v>28654.916539862377</v>
      </c>
    </row>
    <row r="2" spans="1:5" x14ac:dyDescent="0.25">
      <c r="A2" t="s">
        <v>3</v>
      </c>
      <c r="B2" t="s">
        <v>4</v>
      </c>
      <c r="C2" s="2" t="s">
        <v>7</v>
      </c>
    </row>
    <row r="3" spans="1:5" x14ac:dyDescent="0.25">
      <c r="A3">
        <v>1</v>
      </c>
      <c r="B3">
        <f>+'Cálculo de compras '!$C$6/cuota30!$C$1</f>
        <v>1500</v>
      </c>
      <c r="C3" s="2">
        <f>+B3/ (1 + ('Cálculo de compras '!$C$8 / 100)) ^ A3</f>
        <v>1453.4883720930231</v>
      </c>
    </row>
    <row r="4" spans="1:5" x14ac:dyDescent="0.25">
      <c r="A4">
        <v>2</v>
      </c>
      <c r="B4">
        <f>+'Cálculo de compras '!$C$6/cuota30!$C$1</f>
        <v>1500</v>
      </c>
      <c r="C4" s="2">
        <f>+B4/ (1 + ('Cálculo de compras '!$C$8 / 100)) ^ A4</f>
        <v>1408.4189652064179</v>
      </c>
    </row>
    <row r="5" spans="1:5" x14ac:dyDescent="0.25">
      <c r="A5">
        <v>3</v>
      </c>
      <c r="B5">
        <f>+'Cálculo de compras '!$C$6/cuota30!$C$1</f>
        <v>1500</v>
      </c>
      <c r="C5" s="2">
        <f>+B5/ (1 + ('Cálculo de compras '!$C$8 / 100)) ^ A5</f>
        <v>1364.7470593085445</v>
      </c>
    </row>
    <row r="6" spans="1:5" x14ac:dyDescent="0.25">
      <c r="A6">
        <v>4</v>
      </c>
      <c r="B6">
        <f>+'Cálculo de compras '!$C$6/cuota30!$C$1</f>
        <v>1500</v>
      </c>
      <c r="C6" s="2">
        <f>+B6/ (1 + ('Cálculo de compras '!$C$8 / 100)) ^ A6</f>
        <v>1322.4293210354115</v>
      </c>
    </row>
    <row r="7" spans="1:5" x14ac:dyDescent="0.25">
      <c r="A7">
        <v>5</v>
      </c>
      <c r="B7">
        <f>+'Cálculo de compras '!$C$6/cuota30!$C$1</f>
        <v>1500</v>
      </c>
      <c r="C7" s="2">
        <f>+B7/ (1 + ('Cálculo de compras '!$C$8 / 100)) ^ A7</f>
        <v>1281.4237606932279</v>
      </c>
    </row>
    <row r="8" spans="1:5" x14ac:dyDescent="0.25">
      <c r="A8">
        <v>6</v>
      </c>
      <c r="B8">
        <f>+'Cálculo de compras '!$C$6/cuota30!$C$1</f>
        <v>1500</v>
      </c>
      <c r="C8" s="2">
        <f>+B8/ (1 + ('Cálculo de compras '!$C$8 / 100)) ^ A8</f>
        <v>1241.6896905942133</v>
      </c>
    </row>
    <row r="9" spans="1:5" x14ac:dyDescent="0.25">
      <c r="A9">
        <v>7</v>
      </c>
      <c r="B9">
        <f>+'Cálculo de compras '!$C$6/cuota30!$C$1</f>
        <v>1500</v>
      </c>
      <c r="C9" s="2">
        <f>+B9/ (1 + ('Cálculo de compras '!$C$8 / 100)) ^ A9</f>
        <v>1203.1876846843154</v>
      </c>
    </row>
    <row r="10" spans="1:5" x14ac:dyDescent="0.25">
      <c r="A10">
        <v>8</v>
      </c>
      <c r="B10">
        <f>+'Cálculo de compras '!$C$6/cuota30!$C$1</f>
        <v>1500</v>
      </c>
      <c r="C10" s="2">
        <f>+B10/ (1 + ('Cálculo de compras '!$C$8 / 100)) ^ A10</f>
        <v>1165.8795394227861</v>
      </c>
    </row>
    <row r="11" spans="1:5" x14ac:dyDescent="0.25">
      <c r="A11">
        <v>9</v>
      </c>
      <c r="B11">
        <f>+'Cálculo de compras '!$C$6/cuota30!$C$1</f>
        <v>1500</v>
      </c>
      <c r="C11" s="2">
        <f>+B11/ (1 + ('Cálculo de compras '!$C$8 / 100)) ^ A11</f>
        <v>1129.7282358747925</v>
      </c>
    </row>
    <row r="12" spans="1:5" x14ac:dyDescent="0.25">
      <c r="A12">
        <v>10</v>
      </c>
      <c r="B12">
        <f>+'Cálculo de compras '!$C$6/cuota30!$C$1</f>
        <v>1500</v>
      </c>
      <c r="C12" s="2">
        <f>+B12/ (1 + ('Cálculo de compras '!$C$8 / 100)) ^ A12</f>
        <v>1094.6979029794504</v>
      </c>
    </row>
    <row r="13" spans="1:5" x14ac:dyDescent="0.25">
      <c r="A13">
        <v>11</v>
      </c>
      <c r="B13">
        <f>+'Cálculo de compras '!$C$6/cuota30!$C$1</f>
        <v>1500</v>
      </c>
      <c r="C13" s="2">
        <f>+B13/ (1 + ('Cálculo de compras '!$C$8 / 100)) ^ A13</f>
        <v>1060.7537819568317</v>
      </c>
    </row>
    <row r="14" spans="1:5" x14ac:dyDescent="0.25">
      <c r="A14">
        <v>12</v>
      </c>
      <c r="B14">
        <f>+'Cálculo de compras '!$C$6/cuota30!$C$1</f>
        <v>1500</v>
      </c>
      <c r="C14" s="2">
        <f>+B14/ (1 + ('Cálculo de compras '!$C$8 / 100)) ^ A14</f>
        <v>1027.8621918186354</v>
      </c>
    </row>
    <row r="15" spans="1:5" x14ac:dyDescent="0.25">
      <c r="A15">
        <v>13</v>
      </c>
      <c r="B15">
        <f>+'Cálculo de compras '!$C$6/cuota30!$C$1</f>
        <v>1500</v>
      </c>
      <c r="C15" s="2">
        <f>+B15/ (1 + ('Cálculo de compras '!$C$8 / 100)) ^ A15</f>
        <v>995.99049594829</v>
      </c>
    </row>
    <row r="16" spans="1:5" x14ac:dyDescent="0.25">
      <c r="A16">
        <v>14</v>
      </c>
      <c r="B16">
        <f>+'Cálculo de compras '!$C$6/cuota30!$C$1</f>
        <v>1500</v>
      </c>
      <c r="C16" s="2">
        <f>+B16/ (1 + ('Cálculo de compras '!$C$8 / 100)) ^ A16</f>
        <v>965.10706971733543</v>
      </c>
    </row>
    <row r="17" spans="1:3" x14ac:dyDescent="0.25">
      <c r="A17">
        <v>15</v>
      </c>
      <c r="B17">
        <f>+'Cálculo de compras '!$C$6/cuota30!$C$1</f>
        <v>1500</v>
      </c>
      <c r="C17" s="2">
        <f>+B17/ (1 + ('Cálculo de compras '!$C$8 / 100)) ^ A17</f>
        <v>935.18126910594538</v>
      </c>
    </row>
    <row r="18" spans="1:3" x14ac:dyDescent="0.25">
      <c r="A18">
        <v>16</v>
      </c>
      <c r="B18">
        <f>+'Cálculo de compras '!$C$6/cuota30!$C$1</f>
        <v>1500</v>
      </c>
      <c r="C18" s="2">
        <f>+B18/ (1 + ('Cálculo de compras '!$C$8 / 100)) ^ A18</f>
        <v>906.18340029645844</v>
      </c>
    </row>
    <row r="19" spans="1:3" x14ac:dyDescent="0.25">
      <c r="A19">
        <v>17</v>
      </c>
      <c r="B19">
        <f>+'Cálculo de compras '!$C$6/cuota30!$C$1</f>
        <v>1500</v>
      </c>
      <c r="C19" s="2">
        <f>+B19/ (1 + ('Cálculo de compras '!$C$8 / 100)) ^ A19</f>
        <v>878.08469020974644</v>
      </c>
    </row>
    <row r="20" spans="1:3" x14ac:dyDescent="0.25">
      <c r="A20">
        <v>18</v>
      </c>
      <c r="B20">
        <f>+'Cálculo de compras '!$C$6/cuota30!$C$1</f>
        <v>1500</v>
      </c>
      <c r="C20" s="2">
        <f>+B20/ (1 + ('Cálculo de compras '!$C$8 / 100)) ^ A20</f>
        <v>850.85725795518078</v>
      </c>
    </row>
    <row r="21" spans="1:3" x14ac:dyDescent="0.25">
      <c r="A21">
        <v>19</v>
      </c>
      <c r="B21">
        <f>+'Cálculo de compras '!$C$6/cuota30!$C$1</f>
        <v>1500</v>
      </c>
      <c r="C21" s="2">
        <f>+B21/ (1 + ('Cálculo de compras '!$C$8 / 100)) ^ A21</f>
        <v>824.47408716587302</v>
      </c>
    </row>
    <row r="22" spans="1:3" x14ac:dyDescent="0.25">
      <c r="A22">
        <v>20</v>
      </c>
      <c r="B22">
        <f>+'Cálculo de compras '!$C$6/cuota30!$C$1</f>
        <v>1500</v>
      </c>
      <c r="C22" s="2">
        <f>+B22/ (1 + ('Cálculo de compras '!$C$8 / 100)) ^ A22</f>
        <v>798.90899919173728</v>
      </c>
    </row>
    <row r="23" spans="1:3" x14ac:dyDescent="0.25">
      <c r="A23">
        <v>21</v>
      </c>
      <c r="B23">
        <f>+'Cálculo de compras '!$C$6/cuota30!$C$1</f>
        <v>1500</v>
      </c>
      <c r="C23" s="2">
        <f>+B23/ (1 + ('Cálculo de compras '!$C$8 / 100)) ^ A23</f>
        <v>774.13662712377629</v>
      </c>
    </row>
    <row r="24" spans="1:3" x14ac:dyDescent="0.25">
      <c r="A24">
        <v>22</v>
      </c>
      <c r="B24">
        <f>+'Cálculo de compras '!$C$6/cuota30!$C$1</f>
        <v>1500</v>
      </c>
      <c r="C24" s="2">
        <f>+B24/ (1 + ('Cálculo de compras '!$C$8 / 100)) ^ A24</f>
        <v>750.13239062381444</v>
      </c>
    </row>
    <row r="25" spans="1:3" x14ac:dyDescent="0.25">
      <c r="A25">
        <v>23</v>
      </c>
      <c r="B25">
        <f>+'Cálculo de compras '!$C$6/cuota30!$C$1</f>
        <v>1500</v>
      </c>
      <c r="C25" s="2">
        <f>+B25/ (1 + ('Cálculo de compras '!$C$8 / 100)) ^ A25</f>
        <v>726.872471534704</v>
      </c>
    </row>
    <row r="26" spans="1:3" x14ac:dyDescent="0.25">
      <c r="A26">
        <v>24</v>
      </c>
      <c r="B26">
        <f>+'Cálculo de compras '!$C$6/cuota30!$C$1</f>
        <v>1500</v>
      </c>
      <c r="C26" s="2">
        <f>+B26/ (1 + ('Cálculo de compras '!$C$8 / 100)) ^ A26</f>
        <v>704.33379024680619</v>
      </c>
    </row>
    <row r="27" spans="1:3" x14ac:dyDescent="0.25">
      <c r="A27">
        <v>25</v>
      </c>
      <c r="B27">
        <f>+'Cálculo de compras '!$C$6/cuota30!$C$1</f>
        <v>1500</v>
      </c>
      <c r="C27" s="2">
        <f>+B27/ (1 + ('Cálculo de compras '!$C$8 / 100)) ^ A27</f>
        <v>682.49398279729257</v>
      </c>
    </row>
    <row r="28" spans="1:3" x14ac:dyDescent="0.25">
      <c r="A28">
        <v>26</v>
      </c>
      <c r="B28">
        <f>+'Cálculo de compras '!$C$6/cuota30!$C$1</f>
        <v>1500</v>
      </c>
      <c r="C28" s="2">
        <f>+B28/ (1 + ('Cálculo de compras '!$C$8 / 100)) ^ A28</f>
        <v>661.33137867954724</v>
      </c>
    </row>
    <row r="29" spans="1:3" x14ac:dyDescent="0.25">
      <c r="A29">
        <v>27</v>
      </c>
      <c r="B29">
        <f>+'Cálculo de compras '!$C$6/cuota30!$C$1</f>
        <v>1500</v>
      </c>
      <c r="C29" s="2">
        <f>+B29/ (1 + ('Cálculo de compras '!$C$8 / 100)) ^ A29</f>
        <v>640.82497934064656</v>
      </c>
    </row>
    <row r="30" spans="1:3" x14ac:dyDescent="0.25">
      <c r="A30">
        <v>28</v>
      </c>
      <c r="B30">
        <f>+'Cálculo de compras '!$C$6/cuota30!$C$1</f>
        <v>1500</v>
      </c>
      <c r="C30" s="2">
        <f>+B30/ (1 + ('Cálculo de compras '!$C$8 / 100)) ^ A30</f>
        <v>620.95443734558773</v>
      </c>
    </row>
    <row r="31" spans="1:3" x14ac:dyDescent="0.25">
      <c r="A31">
        <v>29</v>
      </c>
      <c r="B31">
        <f>+'Cálculo de compras '!$C$6/cuota30!$C$1</f>
        <v>1500</v>
      </c>
      <c r="C31" s="2">
        <f>+B31/ (1 + ('Cálculo de compras '!$C$8 / 100)) ^ A31</f>
        <v>601.70003618758494</v>
      </c>
    </row>
    <row r="32" spans="1:3" x14ac:dyDescent="0.25">
      <c r="A32">
        <v>30</v>
      </c>
      <c r="B32">
        <f>+'Cálculo de compras '!$C$6/cuota30!$C$1</f>
        <v>1500</v>
      </c>
      <c r="C32" s="2">
        <f>+B32/ (1 + ('Cálculo de compras '!$C$8 / 100)) ^ A32</f>
        <v>583.04267072440416</v>
      </c>
    </row>
    <row r="33" spans="2:3" x14ac:dyDescent="0.25">
      <c r="B33" t="s">
        <v>5</v>
      </c>
      <c r="C33" s="2">
        <f>SUM(C3:C32)</f>
        <v>28654.916539862377</v>
      </c>
    </row>
  </sheetData>
  <customSheetViews>
    <customSheetView guid="{3FADD2C2-BC61-4AFC-AF65-6D17D93E5DB4}" topLeftCell="A17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Cálculo de compras </vt:lpstr>
      <vt:lpstr>Datos</vt:lpstr>
      <vt:lpstr> cuota3</vt:lpstr>
      <vt:lpstr>cuota6</vt:lpstr>
      <vt:lpstr>cuota9 </vt:lpstr>
      <vt:lpstr>cuota12</vt:lpstr>
      <vt:lpstr>cuota18</vt:lpstr>
      <vt:lpstr>cuota24</vt:lpstr>
      <vt:lpstr>cuota30</vt:lpstr>
      <vt:lpstr>cuota32</vt:lpstr>
      <vt:lpstr>cuota36</vt:lpstr>
      <vt:lpstr>cuota48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2021-08-09T12:38:03Z</dcterms:created>
  <dcterms:modified xsi:type="dcterms:W3CDTF">2021-08-12T22:41:41Z</dcterms:modified>
</cp:coreProperties>
</file>